
<file path=[Content_Types].xml><?xml version="1.0" encoding="utf-8"?>
<Types xmlns="http://schemas.openxmlformats.org/package/2006/content-types">
  <Default Extension="jfif"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athieu.le-poittevin\Downloads\"/>
    </mc:Choice>
  </mc:AlternateContent>
  <xr:revisionPtr revIDLastSave="0" documentId="8_{F9FEA6F9-2694-4576-B129-7A49CD66497B}" xr6:coauthVersionLast="47" xr6:coauthVersionMax="47" xr10:uidLastSave="{00000000-0000-0000-0000-000000000000}"/>
  <bookViews>
    <workbookView xWindow="-120" yWindow="-120" windowWidth="29040" windowHeight="15720" xr2:uid="{35FE44E8-C101-4171-90E7-8958AC5121A5}"/>
  </bookViews>
  <sheets>
    <sheet name="Notice" sheetId="7" r:id="rId1"/>
    <sheet name="Etablissement ou DC n°1" sheetId="1" r:id="rId2"/>
    <sheet name="Etablissement ou DC n°2" sheetId="5" r:id="rId3"/>
    <sheet name="Etablissement ou DC n°3" sheetId="9" r:id="rId4"/>
    <sheet name="Etablissement ou DC n°4" sheetId="8" r:id="rId5"/>
    <sheet name="Liste Groupes de fonctions" sheetId="2" state="hidden" r:id="rId6"/>
    <sheet name="Liste motifs" sheetId="3" state="hidden" r:id="rId7"/>
    <sheet name="Statut" sheetId="4" state="hidden" r:id="rId8"/>
  </sheets>
  <externalReferences>
    <externalReference r:id="rId9"/>
  </externalReferences>
  <definedNames>
    <definedName name="Liste_Statut">[1]Statut!$A$2:$A$10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9" l="1"/>
  <c r="I23" i="9"/>
  <c r="K22" i="9"/>
  <c r="I22" i="9"/>
  <c r="K21" i="9"/>
  <c r="I21" i="9"/>
  <c r="K20" i="9"/>
  <c r="I20" i="9"/>
  <c r="K19" i="9"/>
  <c r="I19" i="9"/>
  <c r="K17" i="9"/>
  <c r="K16" i="9"/>
  <c r="K15" i="9"/>
  <c r="K14" i="9"/>
  <c r="K13" i="9"/>
  <c r="K23" i="8"/>
  <c r="I23" i="8"/>
  <c r="K22" i="8"/>
  <c r="I22" i="8"/>
  <c r="K21" i="8"/>
  <c r="I21" i="8"/>
  <c r="K20" i="8"/>
  <c r="I20" i="8"/>
  <c r="K19" i="8"/>
  <c r="I19" i="8"/>
  <c r="K17" i="8"/>
  <c r="K16" i="8"/>
  <c r="K15" i="8"/>
  <c r="K14" i="8"/>
  <c r="K13" i="8"/>
  <c r="K23" i="5"/>
  <c r="I23" i="5"/>
  <c r="K22" i="5"/>
  <c r="I22" i="5"/>
  <c r="K21" i="5"/>
  <c r="I21" i="5"/>
  <c r="K20" i="5"/>
  <c r="I20" i="5"/>
  <c r="K19" i="5"/>
  <c r="I19" i="5"/>
  <c r="K17" i="5"/>
  <c r="K16" i="5"/>
  <c r="K15" i="5"/>
  <c r="K14" i="5"/>
  <c r="K13" i="5"/>
  <c r="K23" i="1"/>
  <c r="K22" i="1"/>
  <c r="K21" i="1"/>
  <c r="K20" i="1"/>
  <c r="K19" i="1"/>
  <c r="I23" i="1"/>
  <c r="I22" i="1"/>
  <c r="I21" i="1"/>
  <c r="I20" i="1"/>
  <c r="K17" i="1"/>
  <c r="K16" i="1"/>
  <c r="I19" i="1"/>
  <c r="K15" i="1"/>
  <c r="K14" i="1"/>
  <c r="K13" i="1"/>
</calcChain>
</file>

<file path=xl/sharedStrings.xml><?xml version="1.0" encoding="utf-8"?>
<sst xmlns="http://schemas.openxmlformats.org/spreadsheetml/2006/main" count="432" uniqueCount="142">
  <si>
    <t>CARTOGRAPHIE IFSE DES POSTES DES ETABLISSEMENTS OU DIRECTIONS COMMUNES PARTIES AU GHT AYANT VOCATION A ETRE OCCUPES PAR UN DIRECTEUR D'HOPITAL</t>
  </si>
  <si>
    <t>CARTE D'IDENTITE DE L'ETABLISSEMENT OU DE LA DIRECTION COMMUNE</t>
  </si>
  <si>
    <t>ELEMENTS CHIFFRES DU CADRE D'EXERCICE PROFESSIONNEL</t>
  </si>
  <si>
    <t>GHT d'appartenance</t>
  </si>
  <si>
    <t>Niveau</t>
  </si>
  <si>
    <t xml:space="preserve">Budget consolidé d'exploitation </t>
  </si>
  <si>
    <t>Budget d'exploitation H</t>
  </si>
  <si>
    <t>PM 
(ETP)</t>
  </si>
  <si>
    <t>PNM 
(ETP)</t>
  </si>
  <si>
    <t>Nature des établissements du GHT</t>
  </si>
  <si>
    <t>MCO, centre hospitalier local, établissement médico social…</t>
  </si>
  <si>
    <t>Etablissement support ou établissement partie au GHT</t>
  </si>
  <si>
    <t xml:space="preserve"> </t>
  </si>
  <si>
    <t>Groupement hospitalier de territoire</t>
  </si>
  <si>
    <t>Etablissement en direction commune</t>
  </si>
  <si>
    <t>Direction commune</t>
  </si>
  <si>
    <t>Nombre d'établissements composant la direction commune</t>
  </si>
  <si>
    <t>Etablissement</t>
  </si>
  <si>
    <t>Avis CNG</t>
  </si>
  <si>
    <t>Date de l'avis CNG</t>
  </si>
  <si>
    <t>Synthèse graphique de la répartition des emplois par groupes de fonctions et genre</t>
  </si>
  <si>
    <t>EF</t>
  </si>
  <si>
    <t>G1</t>
  </si>
  <si>
    <t>G2</t>
  </si>
  <si>
    <t>G3</t>
  </si>
  <si>
    <t>G4</t>
  </si>
  <si>
    <t>Hommes</t>
  </si>
  <si>
    <t>Femmes</t>
  </si>
  <si>
    <t>Oui</t>
  </si>
  <si>
    <t>CLASSEMENT DES EMPLOIS DE L'ETABLISSEMENT OU DE LA DIRECTION COMMUNE AYANT VOCATION A ETRE OCCUPES PAR UN DIRECTEUR D'HOPITAL</t>
  </si>
  <si>
    <t>DIRECTEUR OCCUPANT LE POSTE EN 2026</t>
  </si>
  <si>
    <t>Groupe</t>
  </si>
  <si>
    <t>Groupe de fonctions</t>
  </si>
  <si>
    <t>Intitulé du poste dans l'organigramme</t>
  </si>
  <si>
    <t>Précisions libres</t>
  </si>
  <si>
    <t>Civilité</t>
  </si>
  <si>
    <t>Nom</t>
  </si>
  <si>
    <t>Prénom</t>
  </si>
  <si>
    <t>G1 - Adjoint au chef d'étabt ou Directeur fonctionnel d'une direction mutualisée d'un GHT</t>
  </si>
  <si>
    <t>G1 - Directeur délégué d'étabt en DC (selon niveau de délégation et budget)</t>
  </si>
  <si>
    <t>G2 - Adjoint au chef d'étabt ou Directeur fonctionnel d'une direction mutualisée d'un GHT</t>
  </si>
  <si>
    <t>G2 - Directeur délégué d'étabt en DC (selon niveau de délégation et budget)</t>
  </si>
  <si>
    <t>G2 - Directeur fonctionnel (selon budget ou cumul de plusieurs directions)</t>
  </si>
  <si>
    <t>G3 - Directeur délégué de site ou de pôle</t>
  </si>
  <si>
    <t>G3 - Directeur délégué d'étabt en DC (selon niveau de délégation et budget)</t>
  </si>
  <si>
    <t>G3 - Directeur fonctionnel (selon budget ou cumul de plusieurs directions)</t>
  </si>
  <si>
    <t>G4 - Adjoint à un directeur fonctionnel</t>
  </si>
  <si>
    <t>G4 - Directeur délégué de site ou de pôle</t>
  </si>
  <si>
    <t>G4 - Directeur fonctionnel (selon budget ou cumul de plusieurs directions)</t>
  </si>
  <si>
    <t>Emploi fonctionnel Groupe A</t>
  </si>
  <si>
    <t>Emploi fonctionnel Groupe B</t>
  </si>
  <si>
    <t>Emploi fonctionnel Groupe C</t>
  </si>
  <si>
    <t>Emploi fonctionnel Groupe D</t>
  </si>
  <si>
    <t>Emploi fonctionnel Groupe E</t>
  </si>
  <si>
    <t>Emploi fonctionnel Groupe F</t>
  </si>
  <si>
    <t>Emploi fonctionnel Groupe G</t>
  </si>
  <si>
    <t>Emploi fonctionnel Groupe H</t>
  </si>
  <si>
    <t>Emploi fonctionnel Groupe I</t>
  </si>
  <si>
    <t>Emploi fonctionnel Groupe J</t>
  </si>
  <si>
    <t>Motif</t>
  </si>
  <si>
    <t>Difficulté de recrutement</t>
  </si>
  <si>
    <t>Cumul de directions fonctionnelles</t>
  </si>
  <si>
    <t xml:space="preserve">Niveau d'expertise requis </t>
  </si>
  <si>
    <t xml:space="preserve">Taille de l’établissement </t>
  </si>
  <si>
    <t xml:space="preserve">Nature de l’établissement </t>
  </si>
  <si>
    <t xml:space="preserve">Exercice multi‑établissements </t>
  </si>
  <si>
    <t xml:space="preserve">Niveau d’exposition sociale et politique </t>
  </si>
  <si>
    <t xml:space="preserve">Représentation du directeur général </t>
  </si>
  <si>
    <t>Organisation et présidence des instances</t>
  </si>
  <si>
    <t xml:space="preserve">Interface avec les tutelles </t>
  </si>
  <si>
    <t xml:space="preserve">Coordination de l’équipe de direction </t>
  </si>
  <si>
    <t xml:space="preserve">Cumul avec une direction de pôle </t>
  </si>
  <si>
    <t>Taille du site ou pôle</t>
  </si>
  <si>
    <t xml:space="preserve">Portage de dossiers stratégiques </t>
  </si>
  <si>
    <t xml:space="preserve">Nombre de pôles </t>
  </si>
  <si>
    <t xml:space="preserve">Nature du poste et exposition sociale </t>
  </si>
  <si>
    <t xml:space="preserve">Marge d’autonomie </t>
  </si>
  <si>
    <t xml:space="preserve">Exercice multi‑sites </t>
  </si>
  <si>
    <t>Substitution au directeur fonctionnel</t>
  </si>
  <si>
    <t>Autre</t>
  </si>
  <si>
    <t>Sans objet</t>
  </si>
  <si>
    <t>Liste statut</t>
  </si>
  <si>
    <t>Titulaire (DH grade 1)</t>
  </si>
  <si>
    <t>Titulaire (DH grade 2)</t>
  </si>
  <si>
    <t>Titulaire (DH grade tra.)</t>
  </si>
  <si>
    <t>Titulaire (DH grade 3)</t>
  </si>
  <si>
    <t>Contractuel</t>
  </si>
  <si>
    <t>Directeur des soins</t>
  </si>
  <si>
    <t>D3S</t>
  </si>
  <si>
    <t>Ingénieur</t>
  </si>
  <si>
    <t>Autre corps en détachement</t>
  </si>
  <si>
    <t>Etablissement support de GHT</t>
  </si>
  <si>
    <t>Périmètre de délégation du DG</t>
  </si>
  <si>
    <t xml:space="preserve">Charge managériale du poste </t>
  </si>
  <si>
    <t>Etablissement support</t>
  </si>
  <si>
    <t>Madame</t>
  </si>
  <si>
    <t>Monsieur</t>
  </si>
  <si>
    <t xml:space="preserve">Gestion médicale et paramédicale </t>
  </si>
  <si>
    <t>Martin</t>
  </si>
  <si>
    <t>Durand</t>
  </si>
  <si>
    <t>Moreau</t>
  </si>
  <si>
    <t>Lefebvre</t>
  </si>
  <si>
    <t>Morel</t>
  </si>
  <si>
    <t>Girard</t>
  </si>
  <si>
    <t>Bonnet</t>
  </si>
  <si>
    <t>Lambert</t>
  </si>
  <si>
    <t>Dupuy</t>
  </si>
  <si>
    <t>Lopez</t>
  </si>
  <si>
    <t>Jacquet</t>
  </si>
  <si>
    <t>Rousseau</t>
  </si>
  <si>
    <t>Faure</t>
  </si>
  <si>
    <t>Mercier</t>
  </si>
  <si>
    <t>Dubois</t>
  </si>
  <si>
    <t>Perez</t>
  </si>
  <si>
    <t>Legrand</t>
  </si>
  <si>
    <t>Morin</t>
  </si>
  <si>
    <t>Dufour</t>
  </si>
  <si>
    <t>Pelletier</t>
  </si>
  <si>
    <t>Marie</t>
  </si>
  <si>
    <t>Françoise</t>
  </si>
  <si>
    <t>Isabelle</t>
  </si>
  <si>
    <t>Sylvie</t>
  </si>
  <si>
    <t>Nicole</t>
  </si>
  <si>
    <t>Louise</t>
  </si>
  <si>
    <t>Hélène</t>
  </si>
  <si>
    <t>Suzanne</t>
  </si>
  <si>
    <t>Jean</t>
  </si>
  <si>
    <t>Philippe</t>
  </si>
  <si>
    <t>Daniel</t>
  </si>
  <si>
    <t>Jacques</t>
  </si>
  <si>
    <t>Bernard</t>
  </si>
  <si>
    <t>André</t>
  </si>
  <si>
    <t>Nicolas</t>
  </si>
  <si>
    <t>Georges</t>
  </si>
  <si>
    <t>Claude</t>
  </si>
  <si>
    <t>Christian</t>
  </si>
  <si>
    <t>NOTICE D'AIDE A LA CARTOGRAPHIE DES EMPLOIS DE DH - CNG - JUILLET 2026</t>
  </si>
  <si>
    <t>Motif de classement n°1</t>
  </si>
  <si>
    <t>Motif de classement n°2</t>
  </si>
  <si>
    <r>
      <t xml:space="preserve">Cette maquette permet le recueil des cotations de postes de DH, en application de l'instruction n° DGOS/RH4/2026/100 du 28 juillet 2026 relative aux modalités d’application du régime indemnitaire tenant compte des fonctions, des sujétions, de l’expertise et de l’engagement professionnel (RIFSEEP) pour le corps des directeurs d’hôpital
</t>
    </r>
    <r>
      <rPr>
        <u/>
        <sz val="11"/>
        <color theme="1"/>
        <rFont val="Aptos Narrow"/>
        <family val="2"/>
        <scheme val="minor"/>
      </rPr>
      <t>Rappels de procédure</t>
    </r>
    <r>
      <rPr>
        <sz val="11"/>
        <color theme="1"/>
        <rFont val="Aptos Narrow"/>
        <family val="2"/>
        <scheme val="minor"/>
      </rPr>
      <t xml:space="preserve"> : 
1. Les projets de cartographie sont réalisés au niveau des établissements ou des directions communes, puis colligés par les établissements supports de GHT pour transmission au CNG à l'adresse générique suivante : </t>
    </r>
    <r>
      <rPr>
        <b/>
        <sz val="11"/>
        <color theme="1"/>
        <rFont val="Aptos Narrow"/>
        <family val="2"/>
        <scheme val="minor"/>
      </rPr>
      <t>cng-</t>
    </r>
    <r>
      <rPr>
        <b/>
        <i/>
        <sz val="11"/>
        <color theme="1"/>
        <rFont val="Aptos Narrow"/>
        <family val="2"/>
        <scheme val="minor"/>
      </rPr>
      <t xml:space="preserve">cartographie@sante.gouv.fr </t>
    </r>
    <r>
      <rPr>
        <sz val="11"/>
        <color theme="1"/>
        <rFont val="Aptos Narrow"/>
        <family val="2"/>
        <scheme val="minor"/>
      </rPr>
      <t xml:space="preserve">
2. La tableau dresse la liste des emplois de l’établissement ayant vocation à être occupés par un directeur d’hôpital, le classement proposé pour ces emplois et les éléments objectifs justifiant ce classement. Il permet de visualiser l’intégralité des postes ainsi que la répartition femmes / hommes à tous les niveaux et groupes d’emploi.
3. Cette cartographie est validée par le CNG. Sans réponse de celui-ci au bout de quatre mois, cette cartographie est réputée approuvée. La demande de précisions complémentaires de la part du CNG, ainsi que l’absence d’exhaustivité des pièces demandées suspendent ce délai.
</t>
    </r>
    <r>
      <rPr>
        <u/>
        <sz val="11"/>
        <color theme="1"/>
        <rFont val="Aptos Narrow"/>
        <family val="2"/>
        <scheme val="minor"/>
      </rPr>
      <t xml:space="preserve">Conseils de forme </t>
    </r>
    <r>
      <rPr>
        <sz val="11"/>
        <color theme="1"/>
        <rFont val="Aptos Narrow"/>
        <family val="2"/>
        <scheme val="minor"/>
      </rPr>
      <t xml:space="preserve">: 
</t>
    </r>
    <r>
      <rPr>
        <sz val="11"/>
        <color theme="1"/>
        <rFont val="Aptos Narrow"/>
        <family val="2"/>
      </rPr>
      <t>▪Un onglet est créé par établissement ou direction commune; ils devront être regroupés dans un fichier unique portant le nom du GHT, pour envoi au CNG</t>
    </r>
    <r>
      <rPr>
        <sz val="11"/>
        <color theme="1"/>
        <rFont val="Aptos Narrow"/>
        <family val="2"/>
        <scheme val="minor"/>
      </rPr>
      <t xml:space="preserve">
▪Il est demandé autant que possible de ne pas modifier la forme du tableau (suppressions de lignes ou colonnes)
</t>
    </r>
    <r>
      <rPr>
        <u/>
        <sz val="11"/>
        <color theme="1"/>
        <rFont val="Aptos Narrow"/>
        <family val="2"/>
        <scheme val="minor"/>
      </rPr>
      <t xml:space="preserve">La maquette est constituée de trois blocs </t>
    </r>
    <r>
      <rPr>
        <sz val="11"/>
        <color theme="1"/>
        <rFont val="Aptos Narrow"/>
        <family val="2"/>
        <scheme val="minor"/>
      </rPr>
      <t xml:space="preserve">: 
I. </t>
    </r>
    <r>
      <rPr>
        <b/>
        <sz val="11"/>
        <color theme="1"/>
        <rFont val="Aptos Narrow"/>
        <family val="2"/>
        <scheme val="minor"/>
      </rPr>
      <t xml:space="preserve"> Un premier encadré synthétique constitue la "carte d'identité de l'établissement"</t>
    </r>
    <r>
      <rPr>
        <sz val="11"/>
        <color theme="1"/>
        <rFont val="Aptos Narrow"/>
        <family val="2"/>
        <scheme val="minor"/>
      </rPr>
      <t xml:space="preserve"> ou de la DC, assortie d'éléments chiffrés. Il vise à contextualiser les cotations.
</t>
    </r>
    <r>
      <rPr>
        <b/>
        <sz val="11"/>
        <color theme="1"/>
        <rFont val="Aptos Narrow"/>
        <family val="2"/>
        <scheme val="minor"/>
      </rPr>
      <t>II. Le second bloc est celui de la cotation des emplois</t>
    </r>
    <r>
      <rPr>
        <sz val="11"/>
        <color theme="1"/>
        <rFont val="Aptos Narrow"/>
        <family val="2"/>
        <scheme val="minor"/>
      </rPr>
      <t xml:space="preserve"> : 
</t>
    </r>
    <r>
      <rPr>
        <sz val="11"/>
        <color theme="1"/>
        <rFont val="Aptos Narrow"/>
        <family val="2"/>
      </rPr>
      <t>→ La colonne B indique le groupe de fonctions</t>
    </r>
    <r>
      <rPr>
        <b/>
        <sz val="11"/>
        <color theme="1"/>
        <rFont val="Aptos Narrow"/>
        <family val="2"/>
      </rPr>
      <t xml:space="preserve"> </t>
    </r>
    <r>
      <rPr>
        <sz val="11"/>
        <color theme="1"/>
        <rFont val="Aptos Narrow"/>
        <family val="2"/>
      </rPr>
      <t xml:space="preserve">retenu (DH du corps) ou l'existence d'un emploi fonctionnel (non différencié par niveau ou groupe de lettres)
</t>
    </r>
    <r>
      <rPr>
        <sz val="11"/>
        <color theme="1"/>
        <rFont val="Aptos Narrow"/>
        <family val="2"/>
        <scheme val="minor"/>
      </rPr>
      <t xml:space="preserve">→  La colonne C précise, au sein du groupe, la fonction réglementaire de DH qui sert de référence au poste, telle que définit par l'article 2 de l'arrêté du 27 novembre 2025 (cf. tableau ci-contre).
→  La colonne D, en saisie libre, invite à nommer l'intutilé exact du poste dans l' organigramme de direction.
→ Les colonnes E, F et G sont consacrées au "motif de classement", soit la raison objective du choix de classement. Le CNG propose par menu déroulant une vingtaine de motifs standardisés qui permettent d'expliquer le classement. Les colonnes E et F sont identiques mais permettent si nécessaire d'afficher un cumul de motifs. La colonne G, en texte libre, permet d'apporter des compléments d'informations ou d'évoquer succintement des spécificités locales.  
</t>
    </r>
    <r>
      <rPr>
        <b/>
        <sz val="11"/>
        <color theme="1"/>
        <rFont val="Aptos Narrow"/>
        <family val="2"/>
        <scheme val="minor"/>
      </rPr>
      <t xml:space="preserve">III. Le troisième bloc identifie le directeur occupant l'emploi en 2026 </t>
    </r>
    <r>
      <rPr>
        <sz val="11"/>
        <color theme="1"/>
        <rFont val="Aptos Narrow"/>
        <family val="2"/>
        <scheme val="minor"/>
      </rPr>
      <t>: 
→ Les colonnes H, I, J et K permettent une analyse de la répartition fonctionnelle par genre et par statut (le poste de DH est-il occupé en 2026 par un titulaire DH, un titulaire d'un autre corps, un contractuel?...)</t>
    </r>
  </si>
  <si>
    <t>Nature et diversité des activités du pôle</t>
  </si>
  <si>
    <t>Statut et 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</si>
</sst>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15"/>
      <color rgb="FF002060"/>
      <name val="Aptos Narrow"/>
      <family val="2"/>
      <scheme val="minor"/>
    </font>
    <font>
      <b/>
      <sz val="13"/>
      <color theme="0"/>
      <name val="Arial Narrow"/>
      <family val="2"/>
    </font>
    <font>
      <b/>
      <sz val="12"/>
      <color theme="4" tint="-0.249977111117893"/>
      <name val="Arial Narrow"/>
      <family val="2"/>
    </font>
    <font>
      <sz val="11"/>
      <color theme="4" tint="-0.249977111117893"/>
      <name val="Arial Narrow"/>
      <family val="2"/>
    </font>
    <font>
      <sz val="12"/>
      <color theme="4" tint="-0.249977111117893"/>
      <name val="Arial Narrow"/>
      <family val="2"/>
    </font>
    <font>
      <i/>
      <sz val="11"/>
      <color theme="2" tint="-0.499984740745262"/>
      <name val="Arial Narrow"/>
      <family val="2"/>
    </font>
    <font>
      <sz val="11"/>
      <color theme="4" tint="-0.249977111117893"/>
      <name val="Arial Narrow"/>
      <family val="2"/>
      <charset val="1"/>
    </font>
    <font>
      <b/>
      <sz val="10"/>
      <color theme="4" tint="-0.249977111117893"/>
      <name val="Aptos Narrow"/>
      <family val="2"/>
      <scheme val="minor"/>
    </font>
    <font>
      <sz val="11"/>
      <color theme="1"/>
      <name val="Arial Narrow"/>
      <family val="2"/>
    </font>
    <font>
      <sz val="11"/>
      <color rgb="FF000000"/>
      <name val="Aptos Narrow"/>
      <family val="2"/>
      <scheme val="minor"/>
    </font>
    <font>
      <b/>
      <sz val="11"/>
      <color theme="1"/>
      <name val="Aptos Narrow"/>
      <family val="2"/>
      <charset val="1"/>
    </font>
    <font>
      <u/>
      <sz val="11"/>
      <color theme="1"/>
      <name val="Aptos Narrow"/>
      <family val="2"/>
      <scheme val="minor"/>
    </font>
    <font>
      <sz val="11"/>
      <color theme="1"/>
      <name val="Aptos Narrow"/>
      <family val="2"/>
    </font>
    <font>
      <b/>
      <sz val="11"/>
      <color theme="1"/>
      <name val="Aptos Narrow"/>
      <family val="2"/>
    </font>
    <font>
      <b/>
      <sz val="11"/>
      <color rgb="FF002060"/>
      <name val="Aptos Narrow"/>
      <family val="2"/>
      <scheme val="minor"/>
    </font>
    <font>
      <b/>
      <i/>
      <sz val="11"/>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79989013336588644"/>
        <bgColor rgb="FFBDD7EE"/>
      </patternFill>
    </fill>
    <fill>
      <patternFill patternType="solid">
        <fgColor theme="3" tint="0.89999084444715716"/>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double">
        <color indexed="64"/>
      </left>
      <right/>
      <top/>
      <bottom/>
      <diagonal/>
    </border>
    <border>
      <left/>
      <right style="double">
        <color indexed="64"/>
      </right>
      <top/>
      <bottom/>
      <diagonal/>
    </border>
    <border>
      <left style="double">
        <color indexed="64"/>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right/>
      <top style="double">
        <color indexed="64"/>
      </top>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style="double">
        <color theme="1"/>
      </right>
      <top/>
      <bottom/>
      <diagonal/>
    </border>
    <border>
      <left/>
      <right/>
      <top/>
      <bottom style="double">
        <color theme="1"/>
      </bottom>
      <diagonal/>
    </border>
    <border>
      <left style="double">
        <color theme="1"/>
      </left>
      <right style="double">
        <color theme="1"/>
      </right>
      <top style="thin">
        <color rgb="FF000000"/>
      </top>
      <bottom style="thin">
        <color theme="4"/>
      </bottom>
      <diagonal/>
    </border>
    <border>
      <left style="double">
        <color theme="1"/>
      </left>
      <right/>
      <top style="thin">
        <color rgb="FF000000"/>
      </top>
      <bottom style="thin">
        <color theme="4"/>
      </bottom>
      <diagonal/>
    </border>
    <border>
      <left/>
      <right/>
      <top style="thin">
        <color rgb="FF000000"/>
      </top>
      <bottom style="thin">
        <color theme="4"/>
      </bottom>
      <diagonal/>
    </border>
    <border>
      <left/>
      <right style="double">
        <color theme="1"/>
      </right>
      <top style="thin">
        <color rgb="FF000000"/>
      </top>
      <bottom style="thin">
        <color theme="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s>
  <cellStyleXfs count="1">
    <xf numFmtId="0" fontId="0" fillId="0" borderId="0"/>
  </cellStyleXfs>
  <cellXfs count="121">
    <xf numFmtId="0" fontId="0" fillId="0" borderId="0" xfId="0"/>
    <xf numFmtId="0" fontId="0" fillId="2" borderId="0" xfId="0" applyFill="1"/>
    <xf numFmtId="0" fontId="0" fillId="2" borderId="0" xfId="0" applyFill="1" applyAlignment="1">
      <alignment vertical="center"/>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4" fillId="4" borderId="10" xfId="0" applyFont="1" applyFill="1" applyBorder="1" applyAlignment="1">
      <alignment horizontal="left" vertical="center" wrapText="1"/>
    </xf>
    <xf numFmtId="0" fontId="4" fillId="4" borderId="0" xfId="0" applyFont="1" applyFill="1" applyAlignment="1">
      <alignment horizontal="left" vertical="center" wrapText="1"/>
    </xf>
    <xf numFmtId="0" fontId="5" fillId="4" borderId="0" xfId="0" applyFont="1" applyFill="1" applyAlignment="1">
      <alignment horizontal="left" vertical="center" wrapText="1"/>
    </xf>
    <xf numFmtId="0" fontId="5" fillId="4" borderId="9"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5" fillId="4" borderId="12" xfId="0" applyFont="1" applyFill="1" applyBorder="1" applyAlignment="1">
      <alignment horizontal="center" vertical="center" wrapText="1"/>
    </xf>
    <xf numFmtId="0" fontId="4" fillId="4" borderId="13"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5" fillId="4" borderId="14" xfId="0" applyFont="1" applyFill="1" applyBorder="1" applyAlignment="1">
      <alignment horizontal="center" vertical="center" wrapText="1"/>
    </xf>
    <xf numFmtId="0" fontId="5" fillId="0" borderId="17" xfId="0" applyFont="1" applyBorder="1" applyAlignment="1">
      <alignment horizontal="left" vertical="center" wrapText="1"/>
    </xf>
    <xf numFmtId="0" fontId="5" fillId="0" borderId="20" xfId="0" applyFont="1" applyBorder="1" applyAlignment="1">
      <alignment horizontal="left" vertical="center" wrapText="1"/>
    </xf>
    <xf numFmtId="0" fontId="0" fillId="2" borderId="21" xfId="0" applyFill="1" applyBorder="1"/>
    <xf numFmtId="0" fontId="0" fillId="2" borderId="16" xfId="0" applyFill="1" applyBorder="1"/>
    <xf numFmtId="0" fontId="1" fillId="2" borderId="15"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16" xfId="0" applyFont="1" applyFill="1" applyBorder="1" applyAlignment="1">
      <alignment horizontal="center" vertical="center"/>
    </xf>
    <xf numFmtId="0" fontId="0" fillId="2" borderId="0" xfId="0" applyFill="1" applyAlignment="1">
      <alignment horizontal="center"/>
    </xf>
    <xf numFmtId="0" fontId="0" fillId="2" borderId="0" xfId="0" applyFill="1" applyAlignment="1">
      <alignment horizontal="center" vertical="center"/>
    </xf>
    <xf numFmtId="0" fontId="1" fillId="2" borderId="18" xfId="0" applyFont="1" applyFill="1" applyBorder="1" applyAlignment="1">
      <alignment horizontal="center" vertical="center"/>
    </xf>
    <xf numFmtId="0" fontId="0" fillId="2" borderId="21" xfId="0" applyFill="1" applyBorder="1" applyAlignment="1">
      <alignment vertical="center"/>
    </xf>
    <xf numFmtId="0" fontId="0" fillId="2" borderId="21" xfId="0" applyFill="1" applyBorder="1" applyAlignment="1">
      <alignment horizontal="center" vertical="center"/>
    </xf>
    <xf numFmtId="0" fontId="1" fillId="2" borderId="19" xfId="0" applyFont="1" applyFill="1" applyBorder="1" applyAlignment="1">
      <alignment horizontal="center" vertical="center"/>
    </xf>
    <xf numFmtId="0" fontId="0" fillId="2" borderId="23" xfId="0" applyFill="1" applyBorder="1"/>
    <xf numFmtId="0" fontId="1" fillId="2" borderId="23" xfId="0" applyFont="1" applyFill="1" applyBorder="1" applyAlignment="1">
      <alignment horizont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0" fillId="2" borderId="27" xfId="0" applyFill="1" applyBorder="1" applyAlignment="1">
      <alignment horizontal="center" vertical="center"/>
    </xf>
    <xf numFmtId="0" fontId="1" fillId="2" borderId="0" xfId="0" applyFont="1" applyFill="1" applyAlignment="1">
      <alignment horizontal="center" vertical="center"/>
    </xf>
    <xf numFmtId="0" fontId="4" fillId="2" borderId="0" xfId="0" applyFont="1" applyFill="1" applyAlignment="1">
      <alignment horizontal="left"/>
    </xf>
    <xf numFmtId="0" fontId="6" fillId="2" borderId="0" xfId="0" applyFont="1" applyFill="1" applyAlignment="1">
      <alignment horizontal="left"/>
    </xf>
    <xf numFmtId="0" fontId="1" fillId="2" borderId="21" xfId="0" applyFont="1" applyFill="1" applyBorder="1" applyAlignment="1">
      <alignment horizontal="center" vertical="center"/>
    </xf>
    <xf numFmtId="0" fontId="0" fillId="0" borderId="33" xfId="0" applyBorder="1" applyAlignment="1">
      <alignment horizontal="center"/>
    </xf>
    <xf numFmtId="0" fontId="10" fillId="0" borderId="31" xfId="0" applyFont="1" applyBorder="1" applyAlignment="1">
      <alignment horizontal="left" vertical="center" wrapText="1"/>
    </xf>
    <xf numFmtId="0" fontId="10" fillId="0" borderId="0" xfId="0" applyFont="1" applyAlignment="1">
      <alignment vertical="center" wrapText="1"/>
    </xf>
    <xf numFmtId="0" fontId="10" fillId="0" borderId="31" xfId="0" applyFont="1" applyBorder="1" applyAlignment="1">
      <alignment vertical="center" wrapText="1"/>
    </xf>
    <xf numFmtId="0" fontId="0" fillId="0" borderId="0" xfId="0" applyAlignment="1">
      <alignment vertical="center"/>
    </xf>
    <xf numFmtId="0" fontId="0" fillId="0" borderId="32" xfId="0" applyBorder="1" applyAlignment="1">
      <alignment vertical="center"/>
    </xf>
    <xf numFmtId="0" fontId="10" fillId="0" borderId="0" xfId="0" applyFont="1"/>
    <xf numFmtId="0" fontId="10" fillId="0" borderId="31" xfId="0" applyFont="1" applyBorder="1" applyAlignment="1">
      <alignment horizontal="left" vertical="center"/>
    </xf>
    <xf numFmtId="0" fontId="0" fillId="0" borderId="16" xfId="0" applyBorder="1"/>
    <xf numFmtId="0" fontId="0" fillId="0" borderId="17" xfId="0" applyBorder="1" applyAlignment="1">
      <alignment horizontal="center"/>
    </xf>
    <xf numFmtId="0" fontId="10" fillId="0" borderId="0" xfId="0" applyFont="1" applyAlignment="1">
      <alignment horizontal="left" vertical="center"/>
    </xf>
    <xf numFmtId="0" fontId="0" fillId="0" borderId="16" xfId="0" applyBorder="1" applyAlignment="1">
      <alignment vertical="center"/>
    </xf>
    <xf numFmtId="0" fontId="0" fillId="0" borderId="20" xfId="0" applyBorder="1" applyAlignment="1">
      <alignment horizontal="center"/>
    </xf>
    <xf numFmtId="0" fontId="10" fillId="0" borderId="18" xfId="0" applyFont="1" applyBorder="1" applyAlignment="1">
      <alignment horizontal="left" vertical="center"/>
    </xf>
    <xf numFmtId="0" fontId="0" fillId="0" borderId="34" xfId="0" applyBorder="1"/>
    <xf numFmtId="0" fontId="10" fillId="0" borderId="21" xfId="0" applyFont="1" applyBorder="1" applyAlignment="1">
      <alignment vertical="center" wrapText="1"/>
    </xf>
    <xf numFmtId="0" fontId="0" fillId="0" borderId="21" xfId="0" applyBorder="1"/>
    <xf numFmtId="0" fontId="0" fillId="0" borderId="19" xfId="0" applyBorder="1" applyAlignment="1">
      <alignment vertical="center"/>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0" fillId="0" borderId="19" xfId="0" applyBorder="1"/>
    <xf numFmtId="0" fontId="0" fillId="0" borderId="0" xfId="0" applyAlignment="1">
      <alignment wrapText="1"/>
    </xf>
    <xf numFmtId="0" fontId="1" fillId="0" borderId="0" xfId="0" applyFont="1" applyAlignment="1">
      <alignment horizontal="center" vertical="center" wrapText="1"/>
    </xf>
    <xf numFmtId="0" fontId="11" fillId="0" borderId="0" xfId="0" applyFont="1" applyAlignment="1">
      <alignment vertical="center" wrapText="1"/>
    </xf>
    <xf numFmtId="0" fontId="11" fillId="0" borderId="0" xfId="0" applyFont="1"/>
    <xf numFmtId="0" fontId="0" fillId="0" borderId="0" xfId="0" applyAlignment="1">
      <alignment vertical="center" wrapText="1"/>
    </xf>
    <xf numFmtId="0" fontId="12" fillId="0" borderId="0" xfId="0" applyFont="1"/>
    <xf numFmtId="0" fontId="0" fillId="2" borderId="0" xfId="0" applyFill="1" applyAlignment="1">
      <alignment horizontal="left" vertical="top" wrapText="1"/>
    </xf>
    <xf numFmtId="0" fontId="0" fillId="2" borderId="39" xfId="0" applyFill="1" applyBorder="1"/>
    <xf numFmtId="0" fontId="0" fillId="2" borderId="40" xfId="0" applyFill="1" applyBorder="1"/>
    <xf numFmtId="0" fontId="0" fillId="2" borderId="41" xfId="0" applyFill="1" applyBorder="1"/>
    <xf numFmtId="0" fontId="0" fillId="2" borderId="42" xfId="0" applyFill="1" applyBorder="1"/>
    <xf numFmtId="0" fontId="0" fillId="2" borderId="43" xfId="0" applyFill="1" applyBorder="1"/>
    <xf numFmtId="0" fontId="0" fillId="2" borderId="44" xfId="0" applyFill="1" applyBorder="1"/>
    <xf numFmtId="0" fontId="0" fillId="2" borderId="45" xfId="0" applyFill="1" applyBorder="1" applyAlignment="1">
      <alignment horizontal="left" vertical="top" wrapText="1"/>
    </xf>
    <xf numFmtId="0" fontId="0" fillId="2" borderId="46" xfId="0" applyFill="1" applyBorder="1"/>
    <xf numFmtId="0" fontId="0" fillId="0" borderId="0" xfId="0" applyAlignment="1">
      <alignment horizontal="left" vertical="top"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4" borderId="4" xfId="0" applyFont="1" applyFill="1" applyBorder="1" applyAlignment="1">
      <alignment horizontal="left" vertical="center" wrapText="1"/>
    </xf>
    <xf numFmtId="0" fontId="4" fillId="4" borderId="6"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8" fillId="6" borderId="10" xfId="0" applyFont="1" applyFill="1" applyBorder="1" applyAlignment="1">
      <alignment horizontal="left" vertical="center" wrapText="1"/>
    </xf>
    <xf numFmtId="0" fontId="8" fillId="0" borderId="10" xfId="0" applyFont="1" applyBorder="1" applyAlignment="1">
      <alignment horizontal="center"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9" fillId="7" borderId="22" xfId="0" applyFont="1" applyFill="1" applyBorder="1" applyAlignment="1">
      <alignment horizontal="center" vertical="center"/>
    </xf>
    <xf numFmtId="0" fontId="9" fillId="7" borderId="23" xfId="0" applyFont="1" applyFill="1" applyBorder="1" applyAlignment="1">
      <alignment horizontal="center" vertical="center"/>
    </xf>
    <xf numFmtId="0" fontId="9" fillId="7" borderId="24" xfId="0" applyFont="1" applyFill="1" applyBorder="1" applyAlignment="1">
      <alignment horizontal="center" vertical="center"/>
    </xf>
    <xf numFmtId="0" fontId="16" fillId="2" borderId="22" xfId="0" applyFont="1" applyFill="1" applyBorder="1" applyAlignment="1">
      <alignment horizontal="center"/>
    </xf>
    <xf numFmtId="0" fontId="16" fillId="2" borderId="23" xfId="0" applyFont="1" applyFill="1" applyBorder="1" applyAlignment="1">
      <alignment horizontal="center"/>
    </xf>
    <xf numFmtId="0" fontId="16" fillId="2" borderId="24" xfId="0" applyFont="1" applyFill="1" applyBorder="1" applyAlignment="1">
      <alignment horizontal="center"/>
    </xf>
    <xf numFmtId="0" fontId="0" fillId="2" borderId="0" xfId="0" applyFill="1" applyAlignment="1">
      <alignment horizontal="left" vertical="top" wrapText="1"/>
    </xf>
  </cellXfs>
  <cellStyles count="1">
    <cellStyle name="Normal" xfId="0" builtinId="0"/>
  </cellStyles>
  <dxfs count="28">
    <dxf>
      <alignment horizontal="general" vertical="center" textRotation="0" wrapText="0" indent="0" justifyLastLine="0" shrinkToFit="0" readingOrder="0"/>
      <border diagonalUp="0" diagonalDown="0">
        <left/>
        <right style="double">
          <color indexed="64"/>
        </right>
        <top/>
        <bottom/>
        <vertical/>
        <horizontal/>
      </border>
    </dxf>
    <dxf>
      <font>
        <b val="0"/>
        <i val="0"/>
        <strike val="0"/>
        <condense val="0"/>
        <extend val="0"/>
        <outline val="0"/>
        <shadow val="0"/>
        <u val="none"/>
        <vertAlign val="baseline"/>
        <sz val="11"/>
        <color theme="1"/>
        <name val="Arial Narrow"/>
        <family val="2"/>
        <scheme val="none"/>
      </font>
      <alignment horizontal="general" vertical="center" textRotation="0" wrapText="1" indent="0" justifyLastLine="0" shrinkToFit="0" readingOrder="0"/>
      <border diagonalUp="0" diagonalDown="0">
        <left style="double">
          <color theme="1"/>
        </left>
        <right/>
        <top/>
        <bottom/>
        <vertical/>
        <horizontal/>
      </border>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border diagonalUp="0" diagonalDown="0">
        <left style="double">
          <color theme="1"/>
        </left>
        <right/>
        <top/>
        <bottom/>
        <vertical/>
        <horizontal/>
      </border>
    </dxf>
    <dxf>
      <alignment horizontal="center" vertical="bottom" textRotation="0" wrapText="0" indent="0" justifyLastLine="0" shrinkToFit="0" readingOrder="0"/>
      <border diagonalUp="0" diagonalDown="0">
        <left style="double">
          <color theme="1"/>
        </left>
        <right style="double">
          <color theme="1"/>
        </right>
        <top/>
        <bottom/>
        <vertical/>
        <horizontal/>
      </border>
    </dxf>
    <dxf>
      <border outline="0">
        <top style="thin">
          <color rgb="FF000000"/>
        </top>
      </border>
    </dxf>
    <dxf>
      <border outline="0">
        <bottom style="thin">
          <color rgb="FF156082"/>
        </bottom>
      </border>
    </dxf>
    <dxf>
      <font>
        <b/>
        <i val="0"/>
        <strike val="0"/>
        <condense val="0"/>
        <extend val="0"/>
        <outline val="0"/>
        <shadow val="0"/>
        <u val="none"/>
        <vertAlign val="baseline"/>
        <sz val="12"/>
        <color theme="4" tint="-0.249977111117893"/>
        <name val="Arial Narrow"/>
        <family val="2"/>
        <scheme val="none"/>
      </font>
      <alignment horizontal="center" vertical="center" textRotation="0" wrapText="1" indent="0" justifyLastLine="0" shrinkToFit="0" readingOrder="0"/>
    </dxf>
    <dxf>
      <alignment horizontal="general" vertical="center" textRotation="0" wrapText="0" indent="0" justifyLastLine="0" shrinkToFit="0" readingOrder="0"/>
      <border diagonalUp="0" diagonalDown="0">
        <left/>
        <right style="double">
          <color indexed="64"/>
        </right>
        <top/>
        <bottom/>
        <vertical/>
        <horizontal/>
      </border>
    </dxf>
    <dxf>
      <font>
        <b val="0"/>
        <i val="0"/>
        <strike val="0"/>
        <condense val="0"/>
        <extend val="0"/>
        <outline val="0"/>
        <shadow val="0"/>
        <u val="none"/>
        <vertAlign val="baseline"/>
        <sz val="11"/>
        <color theme="1"/>
        <name val="Arial Narrow"/>
        <family val="2"/>
        <scheme val="none"/>
      </font>
      <alignment horizontal="general" vertical="center" textRotation="0" wrapText="1" indent="0" justifyLastLine="0" shrinkToFit="0" readingOrder="0"/>
      <border diagonalUp="0" diagonalDown="0">
        <left style="double">
          <color theme="1"/>
        </left>
        <right/>
        <top/>
        <bottom/>
        <vertical/>
        <horizontal/>
      </border>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border diagonalUp="0" diagonalDown="0">
        <left style="double">
          <color theme="1"/>
        </left>
        <right/>
        <top/>
        <bottom/>
        <vertical/>
        <horizontal/>
      </border>
    </dxf>
    <dxf>
      <alignment horizontal="center" vertical="bottom" textRotation="0" wrapText="0" indent="0" justifyLastLine="0" shrinkToFit="0" readingOrder="0"/>
      <border diagonalUp="0" diagonalDown="0">
        <left style="double">
          <color theme="1"/>
        </left>
        <right style="double">
          <color theme="1"/>
        </right>
        <top/>
        <bottom/>
        <vertical/>
        <horizontal/>
      </border>
    </dxf>
    <dxf>
      <border outline="0">
        <top style="thin">
          <color rgb="FF000000"/>
        </top>
      </border>
    </dxf>
    <dxf>
      <border outline="0">
        <bottom style="thin">
          <color rgb="FF156082"/>
        </bottom>
      </border>
    </dxf>
    <dxf>
      <font>
        <b/>
        <i val="0"/>
        <strike val="0"/>
        <condense val="0"/>
        <extend val="0"/>
        <outline val="0"/>
        <shadow val="0"/>
        <u val="none"/>
        <vertAlign val="baseline"/>
        <sz val="12"/>
        <color theme="4" tint="-0.249977111117893"/>
        <name val="Arial Narrow"/>
        <family val="2"/>
        <scheme val="none"/>
      </font>
      <alignment horizontal="center" vertical="center" textRotation="0" wrapText="1" indent="0" justifyLastLine="0" shrinkToFit="0" readingOrder="0"/>
    </dxf>
    <dxf>
      <alignment horizontal="general" vertical="center" textRotation="0" wrapText="0" indent="0" justifyLastLine="0" shrinkToFit="0" readingOrder="0"/>
      <border diagonalUp="0" diagonalDown="0">
        <left/>
        <right style="double">
          <color indexed="64"/>
        </right>
        <top/>
        <bottom/>
        <vertical/>
        <horizontal/>
      </border>
    </dxf>
    <dxf>
      <font>
        <b val="0"/>
        <i val="0"/>
        <strike val="0"/>
        <condense val="0"/>
        <extend val="0"/>
        <outline val="0"/>
        <shadow val="0"/>
        <u val="none"/>
        <vertAlign val="baseline"/>
        <sz val="11"/>
        <color theme="1"/>
        <name val="Arial Narrow"/>
        <family val="2"/>
        <scheme val="none"/>
      </font>
      <alignment horizontal="general" vertical="center" textRotation="0" wrapText="1" indent="0" justifyLastLine="0" shrinkToFit="0" readingOrder="0"/>
      <border diagonalUp="0" diagonalDown="0">
        <left style="double">
          <color theme="1"/>
        </left>
        <right/>
        <top/>
        <bottom/>
        <vertical/>
        <horizontal/>
      </border>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border diagonalUp="0" diagonalDown="0">
        <left style="double">
          <color theme="1"/>
        </left>
        <right/>
        <top/>
        <bottom/>
        <vertical/>
        <horizontal/>
      </border>
    </dxf>
    <dxf>
      <alignment horizontal="center" vertical="bottom" textRotation="0" wrapText="0" indent="0" justifyLastLine="0" shrinkToFit="0" readingOrder="0"/>
      <border diagonalUp="0" diagonalDown="0">
        <left style="double">
          <color theme="1"/>
        </left>
        <right style="double">
          <color theme="1"/>
        </right>
        <top/>
        <bottom/>
        <vertical/>
        <horizontal/>
      </border>
    </dxf>
    <dxf>
      <border outline="0">
        <top style="thin">
          <color rgb="FF000000"/>
        </top>
      </border>
    </dxf>
    <dxf>
      <border outline="0">
        <bottom style="thin">
          <color rgb="FF156082"/>
        </bottom>
      </border>
    </dxf>
    <dxf>
      <font>
        <b/>
        <i val="0"/>
        <strike val="0"/>
        <condense val="0"/>
        <extend val="0"/>
        <outline val="0"/>
        <shadow val="0"/>
        <u val="none"/>
        <vertAlign val="baseline"/>
        <sz val="12"/>
        <color theme="4" tint="-0.249977111117893"/>
        <name val="Arial Narrow"/>
        <family val="2"/>
        <scheme val="none"/>
      </font>
      <alignment horizontal="center" vertical="center" textRotation="0" wrapText="1" indent="0" justifyLastLine="0" shrinkToFit="0" readingOrder="0"/>
    </dxf>
    <dxf>
      <alignment horizontal="general" vertical="center" textRotation="0" wrapText="0" indent="0" justifyLastLine="0" shrinkToFit="0" readingOrder="0"/>
      <border diagonalUp="0" diagonalDown="0">
        <left/>
        <right style="double">
          <color indexed="64"/>
        </right>
        <top/>
        <bottom/>
        <vertical/>
        <horizontal/>
      </border>
    </dxf>
    <dxf>
      <font>
        <b val="0"/>
        <i val="0"/>
        <strike val="0"/>
        <condense val="0"/>
        <extend val="0"/>
        <outline val="0"/>
        <shadow val="0"/>
        <u val="none"/>
        <vertAlign val="baseline"/>
        <sz val="11"/>
        <color theme="1"/>
        <name val="Arial Narrow"/>
        <family val="2"/>
        <scheme val="none"/>
      </font>
      <alignment horizontal="general" vertical="center" textRotation="0" wrapText="1" indent="0" justifyLastLine="0" shrinkToFit="0" readingOrder="0"/>
      <border diagonalUp="0" diagonalDown="0">
        <left style="double">
          <color theme="1"/>
        </left>
        <right/>
        <top/>
        <bottom/>
        <vertical/>
        <horizontal/>
      </border>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border diagonalUp="0" diagonalDown="0">
        <left style="double">
          <color theme="1"/>
        </left>
        <right/>
        <top/>
        <bottom/>
        <vertical/>
        <horizontal/>
      </border>
    </dxf>
    <dxf>
      <alignment horizontal="center" vertical="bottom" textRotation="0" wrapText="0" indent="0" justifyLastLine="0" shrinkToFit="0" readingOrder="0"/>
      <border diagonalUp="0" diagonalDown="0">
        <left style="double">
          <color theme="1"/>
        </left>
        <right style="double">
          <color theme="1"/>
        </right>
        <top/>
        <bottom/>
        <vertical/>
        <horizontal/>
      </border>
    </dxf>
    <dxf>
      <border outline="0">
        <top style="thin">
          <color rgb="FF000000"/>
        </top>
      </border>
    </dxf>
    <dxf>
      <border outline="0">
        <bottom style="thin">
          <color theme="4"/>
        </bottom>
      </border>
    </dxf>
    <dxf>
      <font>
        <b/>
        <i val="0"/>
        <strike val="0"/>
        <condense val="0"/>
        <extend val="0"/>
        <outline val="0"/>
        <shadow val="0"/>
        <u val="none"/>
        <vertAlign val="baseline"/>
        <sz val="12"/>
        <color theme="4" tint="-0.249977111117893"/>
        <name val="Arial Narrow"/>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fif"/></Relationships>
</file>

<file path=xl/drawings/_rels/drawing2.xml.rels><?xml version="1.0" encoding="UTF-8" standalone="yes"?>
<Relationships xmlns="http://schemas.openxmlformats.org/package/2006/relationships"><Relationship Id="rId1" Type="http://schemas.openxmlformats.org/officeDocument/2006/relationships/image" Target="../media/image1.jfif"/></Relationships>
</file>

<file path=xl/drawings/_rels/drawing3.xml.rels><?xml version="1.0" encoding="UTF-8" standalone="yes"?>
<Relationships xmlns="http://schemas.openxmlformats.org/package/2006/relationships"><Relationship Id="rId1" Type="http://schemas.openxmlformats.org/officeDocument/2006/relationships/image" Target="../media/image1.jfif"/></Relationships>
</file>

<file path=xl/drawings/_rels/drawing4.xml.rels><?xml version="1.0" encoding="UTF-8" standalone="yes"?>
<Relationships xmlns="http://schemas.openxmlformats.org/package/2006/relationships"><Relationship Id="rId1" Type="http://schemas.openxmlformats.org/officeDocument/2006/relationships/image" Target="../media/image1.jfif"/></Relationships>
</file>

<file path=xl/drawings/_rels/drawing5.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12</xdr:col>
      <xdr:colOff>152399</xdr:colOff>
      <xdr:row>21</xdr:row>
      <xdr:rowOff>115727</xdr:rowOff>
    </xdr:from>
    <xdr:to>
      <xdr:col>17</xdr:col>
      <xdr:colOff>28574</xdr:colOff>
      <xdr:row>35</xdr:row>
      <xdr:rowOff>165760</xdr:rowOff>
    </xdr:to>
    <xdr:pic>
      <xdr:nvPicPr>
        <xdr:cNvPr id="2" name="Image 1">
          <a:extLst>
            <a:ext uri="{FF2B5EF4-FFF2-40B4-BE49-F238E27FC236}">
              <a16:creationId xmlns:a16="http://schemas.microsoft.com/office/drawing/2014/main" id="{209747FC-11C6-4445-85A1-75719F28AC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7074" y="4163852"/>
          <a:ext cx="3686175" cy="2717033"/>
        </a:xfrm>
        <a:prstGeom prst="rect">
          <a:avLst/>
        </a:prstGeom>
      </xdr:spPr>
    </xdr:pic>
    <xdr:clientData/>
  </xdr:twoCellAnchor>
  <xdr:twoCellAnchor editAs="oneCell">
    <xdr:from>
      <xdr:col>12</xdr:col>
      <xdr:colOff>161925</xdr:colOff>
      <xdr:row>2</xdr:row>
      <xdr:rowOff>8021</xdr:rowOff>
    </xdr:from>
    <xdr:to>
      <xdr:col>21</xdr:col>
      <xdr:colOff>4991</xdr:colOff>
      <xdr:row>20</xdr:row>
      <xdr:rowOff>57149</xdr:rowOff>
    </xdr:to>
    <xdr:pic>
      <xdr:nvPicPr>
        <xdr:cNvPr id="3" name="Image 2">
          <a:extLst>
            <a:ext uri="{FF2B5EF4-FFF2-40B4-BE49-F238E27FC236}">
              <a16:creationId xmlns:a16="http://schemas.microsoft.com/office/drawing/2014/main" id="{328CCC44-18B6-F6C6-965E-3B34C0204972}"/>
            </a:ext>
          </a:extLst>
        </xdr:cNvPr>
        <xdr:cNvPicPr>
          <a:picLocks noChangeAspect="1"/>
        </xdr:cNvPicPr>
      </xdr:nvPicPr>
      <xdr:blipFill>
        <a:blip xmlns:r="http://schemas.openxmlformats.org/officeDocument/2006/relationships" r:embed="rId2"/>
        <a:stretch>
          <a:fillRect/>
        </a:stretch>
      </xdr:blipFill>
      <xdr:spPr>
        <a:xfrm>
          <a:off x="10896600" y="408071"/>
          <a:ext cx="6701066" cy="35067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105830</xdr:colOff>
      <xdr:row>11</xdr:row>
      <xdr:rowOff>35421</xdr:rowOff>
    </xdr:from>
    <xdr:to>
      <xdr:col>2</xdr:col>
      <xdr:colOff>2889249</xdr:colOff>
      <xdr:row>23</xdr:row>
      <xdr:rowOff>176080</xdr:rowOff>
    </xdr:to>
    <xdr:pic>
      <xdr:nvPicPr>
        <xdr:cNvPr id="2" name="Image 1">
          <a:extLst>
            <a:ext uri="{FF2B5EF4-FFF2-40B4-BE49-F238E27FC236}">
              <a16:creationId xmlns:a16="http://schemas.microsoft.com/office/drawing/2014/main" id="{C45CE2EB-600F-404E-9560-5F8F0C3511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30" y="2427254"/>
          <a:ext cx="3450169" cy="25430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105830</xdr:colOff>
      <xdr:row>11</xdr:row>
      <xdr:rowOff>35421</xdr:rowOff>
    </xdr:from>
    <xdr:to>
      <xdr:col>2</xdr:col>
      <xdr:colOff>2889249</xdr:colOff>
      <xdr:row>23</xdr:row>
      <xdr:rowOff>176080</xdr:rowOff>
    </xdr:to>
    <xdr:pic>
      <xdr:nvPicPr>
        <xdr:cNvPr id="2" name="Image 1">
          <a:extLst>
            <a:ext uri="{FF2B5EF4-FFF2-40B4-BE49-F238E27FC236}">
              <a16:creationId xmlns:a16="http://schemas.microsoft.com/office/drawing/2014/main" id="{80D057E3-8363-495B-AC14-F4C817C541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30" y="2407146"/>
          <a:ext cx="3450169" cy="25314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105830</xdr:colOff>
      <xdr:row>11</xdr:row>
      <xdr:rowOff>35421</xdr:rowOff>
    </xdr:from>
    <xdr:to>
      <xdr:col>2</xdr:col>
      <xdr:colOff>2889249</xdr:colOff>
      <xdr:row>23</xdr:row>
      <xdr:rowOff>176080</xdr:rowOff>
    </xdr:to>
    <xdr:pic>
      <xdr:nvPicPr>
        <xdr:cNvPr id="2" name="Image 1">
          <a:extLst>
            <a:ext uri="{FF2B5EF4-FFF2-40B4-BE49-F238E27FC236}">
              <a16:creationId xmlns:a16="http://schemas.microsoft.com/office/drawing/2014/main" id="{CBC28ECE-2D25-4D65-91A0-9331500557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30" y="2407146"/>
          <a:ext cx="3450169" cy="25314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105830</xdr:colOff>
      <xdr:row>11</xdr:row>
      <xdr:rowOff>35421</xdr:rowOff>
    </xdr:from>
    <xdr:to>
      <xdr:col>2</xdr:col>
      <xdr:colOff>2889249</xdr:colOff>
      <xdr:row>23</xdr:row>
      <xdr:rowOff>176080</xdr:rowOff>
    </xdr:to>
    <xdr:pic>
      <xdr:nvPicPr>
        <xdr:cNvPr id="2" name="Image 1">
          <a:extLst>
            <a:ext uri="{FF2B5EF4-FFF2-40B4-BE49-F238E27FC236}">
              <a16:creationId xmlns:a16="http://schemas.microsoft.com/office/drawing/2014/main" id="{9BA6EE62-CC6D-45D2-B41D-B8FCD06FCB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30" y="2407146"/>
          <a:ext cx="3450169" cy="25314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yassine.artib/Downloads/Copie_de_Tableau_cartographie_IFSE_au_0907_modif_Yassine_modifie.xlsx" TargetMode="External"/><Relationship Id="rId2" Type="http://schemas.openxmlformats.org/officeDocument/2006/relationships/externalLinkPath" Target="file:///C:\Users\yassine.artib\Downloads\Copie_de_Tableau_cartographie_IFSE_au_0907_modif_Yassine_modifie.xlsx" TargetMode="External"/><Relationship Id="rId1" Type="http://schemas.openxmlformats.org/officeDocument/2006/relationships/externalLinkPath" Target="/Users/yassine.artib/Downloads/Copie_de_Tableau_cartographie_IFSE_au_0907_modif_Yassine_modif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tablissement ou DC n°1"/>
      <sheetName val="Etablissement ou DC n°2"/>
      <sheetName val="Liste Groupes de fonctions"/>
      <sheetName val="Liste motifs"/>
      <sheetName val="Critères VBM"/>
      <sheetName val="Statut"/>
    </sheetNames>
    <sheetDataSet>
      <sheetData sheetId="0"/>
      <sheetData sheetId="1"/>
      <sheetData sheetId="2"/>
      <sheetData sheetId="3"/>
      <sheetData sheetId="4"/>
      <sheetData sheetId="5">
        <row r="2">
          <cell r="A2" t="str">
            <v>Titulaire (DH grade 1)</v>
          </cell>
        </row>
        <row r="3">
          <cell r="A3" t="str">
            <v>Titulaire (DH grade 2)</v>
          </cell>
        </row>
        <row r="4">
          <cell r="A4" t="str">
            <v>Titulaire (DH grade tra.)</v>
          </cell>
        </row>
        <row r="5">
          <cell r="A5" t="str">
            <v>Titulaire (DH grade 3)</v>
          </cell>
        </row>
        <row r="6">
          <cell r="A6" t="str">
            <v>Contractuel</v>
          </cell>
        </row>
        <row r="7">
          <cell r="A7" t="str">
            <v>Directeur des soins</v>
          </cell>
        </row>
        <row r="8">
          <cell r="A8" t="str">
            <v>D3S</v>
          </cell>
        </row>
        <row r="9">
          <cell r="A9" t="str">
            <v>Ingénieur</v>
          </cell>
        </row>
        <row r="10">
          <cell r="A10" t="str">
            <v>Autre corps en détachement</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E999AE-372C-4FCE-A73F-7E547BB895CA}" name="Tableau4" displayName="Tableau4" ref="B26:K52" totalsRowShown="0" headerRowDxfId="27" headerRowBorderDxfId="26" tableBorderDxfId="25">
  <autoFilter ref="B26:K52" xr:uid="{D2E999AE-372C-4FCE-A73F-7E547BB895CA}"/>
  <tableColumns count="10">
    <tableColumn id="1" xr3:uid="{28D8E7FB-936F-4499-9899-A64974A23AED}" name="Groupe" dataDxfId="24"/>
    <tableColumn id="2" xr3:uid="{9E925889-22C2-47A4-A7FA-AD87077CEE2C}" name="Groupe de fonctions" dataDxfId="23"/>
    <tableColumn id="3" xr3:uid="{36172D35-1DC7-49D3-923C-71432A97644C}" name="Intitulé du poste dans l'organigramme"/>
    <tableColumn id="4" xr3:uid="{69BBFC85-8FBB-44D7-8754-FE22B5EC12CB}" name="Motif de classement n°1"/>
    <tableColumn id="5" xr3:uid="{277CE559-A487-499A-AA78-91E49208BD6F}" name="Motif de classement n°2"/>
    <tableColumn id="6" xr3:uid="{926DDE79-155B-4343-BABE-79FEC7CA92B0}" name="Précisions libres"/>
    <tableColumn id="7" xr3:uid="{D0CD47B4-F08C-4523-B050-ABB23672403F}" name="Civilité" dataDxfId="22"/>
    <tableColumn id="8" xr3:uid="{EBB3FFB4-9E3B-4C49-9E83-896137907917}" name="Nom"/>
    <tableColumn id="9" xr3:uid="{3B3508F4-C7EE-4108-8356-D06824E7C958}" name="Prénom"/>
    <tableColumn id="10" xr3:uid="{A1F28DF4-7375-41FF-A53B-802EE3F82AB2}" name="Statut et grade" dataDxfId="21"/>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580F3D9-27BE-41F1-A84D-3F8CF1161607}" name="Tableau46" displayName="Tableau46" ref="B26:K52" totalsRowShown="0" headerRowDxfId="20" headerRowBorderDxfId="19" tableBorderDxfId="18">
  <autoFilter ref="B26:K52" xr:uid="{D2E999AE-372C-4FCE-A73F-7E547BB895CA}"/>
  <tableColumns count="10">
    <tableColumn id="1" xr3:uid="{D80DF481-0CB1-4484-AF64-749B95DD1F1D}" name="Groupe" dataDxfId="17"/>
    <tableColumn id="2" xr3:uid="{CBF0BE32-DFD3-4EAF-84B3-AD563C285FE1}" name="Groupe de fonctions" dataDxfId="16"/>
    <tableColumn id="3" xr3:uid="{04F97219-5E11-4218-8D9F-67369598377A}" name="Intitulé du poste dans l'organigramme"/>
    <tableColumn id="4" xr3:uid="{315D0EBF-D677-4A22-8E26-BAE88C8F5F40}" name="Motif de classement n°1"/>
    <tableColumn id="5" xr3:uid="{40576C5E-514B-48A2-81F4-0BC91B003E82}" name="Motif de classement n°2"/>
    <tableColumn id="6" xr3:uid="{96EB77D1-6932-4CA2-800A-20DA9BE01946}" name="Précisions libres"/>
    <tableColumn id="7" xr3:uid="{64B4E827-7D19-44C8-AA48-FEFBC7BBE3B4}" name="Civilité" dataDxfId="15"/>
    <tableColumn id="8" xr3:uid="{7D3653D7-9186-45DD-B84D-186B084DF36B}" name="Nom"/>
    <tableColumn id="9" xr3:uid="{35B3D405-F072-4FE7-A719-7C6A3F1D3A30}" name="Prénom"/>
    <tableColumn id="10" xr3:uid="{BB826761-2C1A-4820-BAE6-0CB08CE375AE}" name="Statut et grade" dataDxfId="14"/>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C4A21A8-E1D0-455E-90BE-32FC8C8631A5}" name="Tableau4623" displayName="Tableau4623" ref="B26:K52" totalsRowShown="0" headerRowDxfId="13" headerRowBorderDxfId="12" tableBorderDxfId="11">
  <autoFilter ref="B26:K52" xr:uid="{D2E999AE-372C-4FCE-A73F-7E547BB895CA}"/>
  <tableColumns count="10">
    <tableColumn id="1" xr3:uid="{FFF2626E-E822-443E-95DC-30B2DF376AF2}" name="Groupe" dataDxfId="10"/>
    <tableColumn id="2" xr3:uid="{719042D7-8306-467F-82A1-D8A298E7F18C}" name="Groupe de fonctions" dataDxfId="9"/>
    <tableColumn id="3" xr3:uid="{1FA3D225-FD20-4198-9F72-D495C88336D9}" name="Intitulé du poste dans l'organigramme"/>
    <tableColumn id="4" xr3:uid="{B82BBC54-D753-41AC-9818-B20DE0214DE5}" name="Motif de classement n°1"/>
    <tableColumn id="5" xr3:uid="{B6536860-21C1-48CE-84C1-8413E4FD0551}" name="Motif de classement n°2"/>
    <tableColumn id="6" xr3:uid="{DB9EEB9F-5412-47D0-A498-AE9C08C62943}" name="Précisions libres"/>
    <tableColumn id="7" xr3:uid="{05C103B8-ACC4-4F12-A3A6-FCD8BEBEACF6}" name="Civilité" dataDxfId="8"/>
    <tableColumn id="8" xr3:uid="{C829467C-763B-41A4-8BD6-90F768C8F3C4}" name="Nom"/>
    <tableColumn id="9" xr3:uid="{CE6DFD97-B974-4CF1-8462-2E60F601F6A4}" name="Prénom"/>
    <tableColumn id="10" xr3:uid="{14079D48-234C-4065-B075-112ADC6095C3}" name="Statut et grade" dataDxfId="7"/>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6E94E8-3687-4505-BFBA-FC6ADB45E84C}" name="Tableau462" displayName="Tableau462" ref="B26:K52" totalsRowShown="0" headerRowDxfId="6" headerRowBorderDxfId="5" tableBorderDxfId="4">
  <autoFilter ref="B26:K52" xr:uid="{D2E999AE-372C-4FCE-A73F-7E547BB895CA}"/>
  <tableColumns count="10">
    <tableColumn id="1" xr3:uid="{69F64215-AC0E-4DC2-A00B-E3EE623EBE19}" name="Groupe" dataDxfId="3"/>
    <tableColumn id="2" xr3:uid="{2FD38857-508A-4823-9D4E-603D796B9AC4}" name="Groupe de fonctions" dataDxfId="2"/>
    <tableColumn id="3" xr3:uid="{AF097612-4851-4310-AA89-FE5559B3D34D}" name="Intitulé du poste dans l'organigramme"/>
    <tableColumn id="4" xr3:uid="{787657F8-E567-4FB4-B70E-98C4EDD465B8}" name="Motif de classement n°1"/>
    <tableColumn id="5" xr3:uid="{6861B02F-3DCB-44AA-B351-82747F060D8D}" name="Motif de classement n°2"/>
    <tableColumn id="6" xr3:uid="{0AE57149-0725-4B73-B7FC-C08DFACDA526}" name="Précisions libres"/>
    <tableColumn id="7" xr3:uid="{C379536B-D7E9-4460-AC33-25C880E3AF6E}" name="Civilité" dataDxfId="1"/>
    <tableColumn id="8" xr3:uid="{D2F5A567-5EB0-41F2-873F-776F816263B7}" name="Nom"/>
    <tableColumn id="9" xr3:uid="{6B0AAE53-27A7-4AB5-B453-37249FA41FE5}" name="Prénom"/>
    <tableColumn id="10" xr3:uid="{E4956705-BB5F-4ABC-A00B-B0529DEA74D3}" name="Statut et grade" dataDxfId="0"/>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8CB25-D8F2-4110-90D1-69E437E2B67A}">
  <dimension ref="A1:V48"/>
  <sheetViews>
    <sheetView tabSelected="1" zoomScaleNormal="100" workbookViewId="0">
      <selection activeCell="K38" sqref="K38"/>
    </sheetView>
  </sheetViews>
  <sheetFormatPr baseColWidth="10" defaultRowHeight="15" x14ac:dyDescent="0.25"/>
  <cols>
    <col min="1" max="1" width="3.7109375" customWidth="1"/>
    <col min="2" max="2" width="3.5703125" customWidth="1"/>
    <col min="11" max="11" width="59.42578125" customWidth="1"/>
    <col min="12" max="12" width="2.85546875" customWidth="1"/>
    <col min="22" max="22" width="2.7109375" customWidth="1"/>
  </cols>
  <sheetData>
    <row r="1" spans="1:22" ht="15.75" thickBot="1" x14ac:dyDescent="0.3">
      <c r="A1" s="1"/>
      <c r="B1" s="1"/>
      <c r="C1" s="1"/>
      <c r="D1" s="1"/>
      <c r="E1" s="1"/>
      <c r="F1" s="1"/>
      <c r="G1" s="1"/>
      <c r="H1" s="1"/>
      <c r="I1" s="1"/>
      <c r="J1" s="1"/>
      <c r="K1" s="1"/>
      <c r="L1" s="1"/>
      <c r="M1" s="1"/>
      <c r="N1" s="1"/>
      <c r="O1" s="1"/>
      <c r="P1" s="1"/>
      <c r="Q1" s="1"/>
      <c r="R1" s="1"/>
      <c r="S1" s="1"/>
      <c r="T1" s="1"/>
      <c r="U1" s="1"/>
      <c r="V1" s="1"/>
    </row>
    <row r="2" spans="1:22" ht="15.75" thickBot="1" x14ac:dyDescent="0.3">
      <c r="A2" s="1"/>
      <c r="B2" s="67"/>
      <c r="C2" s="68"/>
      <c r="D2" s="68"/>
      <c r="E2" s="68"/>
      <c r="F2" s="68"/>
      <c r="G2" s="68"/>
      <c r="H2" s="68"/>
      <c r="I2" s="68"/>
      <c r="J2" s="68"/>
      <c r="K2" s="68"/>
      <c r="L2" s="69"/>
      <c r="M2" s="1"/>
      <c r="N2" s="1"/>
      <c r="O2" s="1"/>
      <c r="P2" s="1"/>
      <c r="Q2" s="1"/>
      <c r="R2" s="1"/>
      <c r="S2" s="1"/>
      <c r="T2" s="1"/>
      <c r="U2" s="1"/>
      <c r="V2" s="1"/>
    </row>
    <row r="3" spans="1:22" ht="16.5" thickTop="1" thickBot="1" x14ac:dyDescent="0.3">
      <c r="A3" s="1"/>
      <c r="B3" s="70"/>
      <c r="C3" s="117" t="s">
        <v>136</v>
      </c>
      <c r="D3" s="118"/>
      <c r="E3" s="118"/>
      <c r="F3" s="118"/>
      <c r="G3" s="118"/>
      <c r="H3" s="118"/>
      <c r="I3" s="118"/>
      <c r="J3" s="118"/>
      <c r="K3" s="119"/>
      <c r="L3" s="71"/>
      <c r="M3" s="1"/>
      <c r="N3" s="1"/>
      <c r="O3" s="1"/>
      <c r="P3" s="1"/>
      <c r="Q3" s="1"/>
      <c r="R3" s="1"/>
      <c r="S3" s="1"/>
      <c r="T3" s="1"/>
      <c r="U3" s="1"/>
      <c r="V3" s="1"/>
    </row>
    <row r="4" spans="1:22" ht="15.75" thickTop="1" x14ac:dyDescent="0.25">
      <c r="A4" s="1"/>
      <c r="B4" s="70"/>
      <c r="C4" s="1"/>
      <c r="D4" s="1"/>
      <c r="E4" s="1"/>
      <c r="F4" s="1"/>
      <c r="G4" s="1"/>
      <c r="H4" s="1"/>
      <c r="I4" s="1"/>
      <c r="J4" s="1"/>
      <c r="K4" s="1"/>
      <c r="L4" s="71"/>
      <c r="M4" s="1"/>
      <c r="N4" s="1"/>
      <c r="O4" s="1"/>
      <c r="P4" s="1"/>
      <c r="Q4" s="1"/>
      <c r="R4" s="1"/>
      <c r="S4" s="1"/>
      <c r="T4" s="1"/>
      <c r="U4" s="1"/>
      <c r="V4" s="1"/>
    </row>
    <row r="5" spans="1:22" ht="15" customHeight="1" x14ac:dyDescent="0.25">
      <c r="A5" s="1"/>
      <c r="B5" s="70"/>
      <c r="C5" s="120" t="s">
        <v>139</v>
      </c>
      <c r="D5" s="120"/>
      <c r="E5" s="120"/>
      <c r="F5" s="120"/>
      <c r="G5" s="120"/>
      <c r="H5" s="120"/>
      <c r="I5" s="120"/>
      <c r="J5" s="120"/>
      <c r="K5" s="120"/>
      <c r="L5" s="71"/>
      <c r="M5" s="1"/>
      <c r="N5" s="1"/>
      <c r="O5" s="1"/>
      <c r="P5" s="1"/>
      <c r="Q5" s="1"/>
      <c r="R5" s="1"/>
      <c r="S5" s="1"/>
      <c r="T5" s="1"/>
      <c r="U5" s="1"/>
      <c r="V5" s="1"/>
    </row>
    <row r="6" spans="1:22" x14ac:dyDescent="0.25">
      <c r="A6" s="1"/>
      <c r="B6" s="70"/>
      <c r="C6" s="120"/>
      <c r="D6" s="120"/>
      <c r="E6" s="120"/>
      <c r="F6" s="120"/>
      <c r="G6" s="120"/>
      <c r="H6" s="120"/>
      <c r="I6" s="120"/>
      <c r="J6" s="120"/>
      <c r="K6" s="120"/>
      <c r="L6" s="71"/>
      <c r="M6" s="1"/>
      <c r="N6" s="1"/>
      <c r="O6" s="1"/>
      <c r="P6" s="1"/>
      <c r="Q6" s="1"/>
      <c r="R6" s="1"/>
      <c r="S6" s="1"/>
      <c r="T6" s="1"/>
      <c r="U6" s="1"/>
      <c r="V6" s="1"/>
    </row>
    <row r="7" spans="1:22" x14ac:dyDescent="0.25">
      <c r="A7" s="1"/>
      <c r="B7" s="70"/>
      <c r="C7" s="120"/>
      <c r="D7" s="120"/>
      <c r="E7" s="120"/>
      <c r="F7" s="120"/>
      <c r="G7" s="120"/>
      <c r="H7" s="120"/>
      <c r="I7" s="120"/>
      <c r="J7" s="120"/>
      <c r="K7" s="120"/>
      <c r="L7" s="71"/>
      <c r="M7" s="1"/>
      <c r="N7" s="1"/>
      <c r="O7" s="1"/>
      <c r="P7" s="1"/>
      <c r="Q7" s="1"/>
      <c r="R7" s="1"/>
      <c r="S7" s="1"/>
      <c r="T7" s="1"/>
      <c r="U7" s="1"/>
      <c r="V7" s="1"/>
    </row>
    <row r="8" spans="1:22" x14ac:dyDescent="0.25">
      <c r="A8" s="1"/>
      <c r="B8" s="70"/>
      <c r="C8" s="120"/>
      <c r="D8" s="120"/>
      <c r="E8" s="120"/>
      <c r="F8" s="120"/>
      <c r="G8" s="120"/>
      <c r="H8" s="120"/>
      <c r="I8" s="120"/>
      <c r="J8" s="120"/>
      <c r="K8" s="120"/>
      <c r="L8" s="71"/>
      <c r="M8" s="1"/>
      <c r="N8" s="1"/>
      <c r="O8" s="1"/>
      <c r="P8" s="1"/>
      <c r="Q8" s="1"/>
      <c r="R8" s="1"/>
      <c r="S8" s="1"/>
      <c r="T8" s="1"/>
      <c r="U8" s="1"/>
      <c r="V8" s="1"/>
    </row>
    <row r="9" spans="1:22" x14ac:dyDescent="0.25">
      <c r="A9" s="1"/>
      <c r="B9" s="70"/>
      <c r="C9" s="120"/>
      <c r="D9" s="120"/>
      <c r="E9" s="120"/>
      <c r="F9" s="120"/>
      <c r="G9" s="120"/>
      <c r="H9" s="120"/>
      <c r="I9" s="120"/>
      <c r="J9" s="120"/>
      <c r="K9" s="120"/>
      <c r="L9" s="71"/>
      <c r="M9" s="1"/>
      <c r="N9" s="1"/>
      <c r="O9" s="1"/>
      <c r="P9" s="1"/>
      <c r="Q9" s="1"/>
      <c r="R9" s="1"/>
      <c r="S9" s="1"/>
      <c r="T9" s="1"/>
      <c r="U9" s="1"/>
      <c r="V9" s="1"/>
    </row>
    <row r="10" spans="1:22" x14ac:dyDescent="0.25">
      <c r="A10" s="1"/>
      <c r="B10" s="70"/>
      <c r="C10" s="120"/>
      <c r="D10" s="120"/>
      <c r="E10" s="120"/>
      <c r="F10" s="120"/>
      <c r="G10" s="120"/>
      <c r="H10" s="120"/>
      <c r="I10" s="120"/>
      <c r="J10" s="120"/>
      <c r="K10" s="120"/>
      <c r="L10" s="71"/>
      <c r="M10" s="1"/>
      <c r="N10" s="1"/>
      <c r="O10" s="1"/>
      <c r="P10" s="1"/>
      <c r="Q10" s="1"/>
      <c r="R10" s="1"/>
      <c r="S10" s="1"/>
      <c r="T10" s="1"/>
      <c r="U10" s="1"/>
      <c r="V10" s="1"/>
    </row>
    <row r="11" spans="1:22" x14ac:dyDescent="0.25">
      <c r="A11" s="1"/>
      <c r="B11" s="70"/>
      <c r="C11" s="120"/>
      <c r="D11" s="120"/>
      <c r="E11" s="120"/>
      <c r="F11" s="120"/>
      <c r="G11" s="120"/>
      <c r="H11" s="120"/>
      <c r="I11" s="120"/>
      <c r="J11" s="120"/>
      <c r="K11" s="120"/>
      <c r="L11" s="71"/>
      <c r="M11" s="1"/>
      <c r="N11" s="1"/>
      <c r="O11" s="1"/>
      <c r="P11" s="1"/>
      <c r="Q11" s="1"/>
      <c r="R11" s="1"/>
      <c r="S11" s="1"/>
      <c r="T11" s="1"/>
      <c r="U11" s="1"/>
      <c r="V11" s="1"/>
    </row>
    <row r="12" spans="1:22" x14ac:dyDescent="0.25">
      <c r="A12" s="1"/>
      <c r="B12" s="70"/>
      <c r="C12" s="120"/>
      <c r="D12" s="120"/>
      <c r="E12" s="120"/>
      <c r="F12" s="120"/>
      <c r="G12" s="120"/>
      <c r="H12" s="120"/>
      <c r="I12" s="120"/>
      <c r="J12" s="120"/>
      <c r="K12" s="120"/>
      <c r="L12" s="71"/>
      <c r="M12" s="1"/>
      <c r="N12" s="1"/>
      <c r="O12" s="1"/>
      <c r="P12" s="1"/>
      <c r="Q12" s="1"/>
      <c r="R12" s="1"/>
      <c r="S12" s="1"/>
      <c r="T12" s="1"/>
      <c r="U12" s="1"/>
      <c r="V12" s="1"/>
    </row>
    <row r="13" spans="1:22" x14ac:dyDescent="0.25">
      <c r="A13" s="1"/>
      <c r="B13" s="70"/>
      <c r="C13" s="120"/>
      <c r="D13" s="120"/>
      <c r="E13" s="120"/>
      <c r="F13" s="120"/>
      <c r="G13" s="120"/>
      <c r="H13" s="120"/>
      <c r="I13" s="120"/>
      <c r="J13" s="120"/>
      <c r="K13" s="120"/>
      <c r="L13" s="71"/>
      <c r="M13" s="1"/>
      <c r="N13" s="1"/>
      <c r="O13" s="1"/>
      <c r="P13" s="1"/>
      <c r="Q13" s="1"/>
      <c r="R13" s="1"/>
      <c r="S13" s="1"/>
      <c r="T13" s="1"/>
      <c r="U13" s="1"/>
      <c r="V13" s="1"/>
    </row>
    <row r="14" spans="1:22" x14ac:dyDescent="0.25">
      <c r="A14" s="1"/>
      <c r="B14" s="70"/>
      <c r="C14" s="120"/>
      <c r="D14" s="120"/>
      <c r="E14" s="120"/>
      <c r="F14" s="120"/>
      <c r="G14" s="120"/>
      <c r="H14" s="120"/>
      <c r="I14" s="120"/>
      <c r="J14" s="120"/>
      <c r="K14" s="120"/>
      <c r="L14" s="71"/>
      <c r="M14" s="1"/>
      <c r="N14" s="1"/>
      <c r="O14" s="1"/>
      <c r="P14" s="1"/>
      <c r="Q14" s="1"/>
      <c r="R14" s="1"/>
      <c r="S14" s="1"/>
      <c r="T14" s="1"/>
      <c r="U14" s="1"/>
      <c r="V14" s="1"/>
    </row>
    <row r="15" spans="1:22" x14ac:dyDescent="0.25">
      <c r="A15" s="1"/>
      <c r="B15" s="70"/>
      <c r="C15" s="120"/>
      <c r="D15" s="120"/>
      <c r="E15" s="120"/>
      <c r="F15" s="120"/>
      <c r="G15" s="120"/>
      <c r="H15" s="120"/>
      <c r="I15" s="120"/>
      <c r="J15" s="120"/>
      <c r="K15" s="120"/>
      <c r="L15" s="71"/>
      <c r="M15" s="1"/>
      <c r="N15" s="1"/>
      <c r="O15" s="1"/>
      <c r="P15" s="1"/>
      <c r="Q15" s="1"/>
      <c r="R15" s="1"/>
      <c r="S15" s="1"/>
      <c r="T15" s="1"/>
      <c r="U15" s="1"/>
      <c r="V15" s="1"/>
    </row>
    <row r="16" spans="1:22" x14ac:dyDescent="0.25">
      <c r="A16" s="1"/>
      <c r="B16" s="70"/>
      <c r="C16" s="120"/>
      <c r="D16" s="120"/>
      <c r="E16" s="120"/>
      <c r="F16" s="120"/>
      <c r="G16" s="120"/>
      <c r="H16" s="120"/>
      <c r="I16" s="120"/>
      <c r="J16" s="120"/>
      <c r="K16" s="120"/>
      <c r="L16" s="71"/>
      <c r="M16" s="1"/>
      <c r="N16" s="1"/>
      <c r="O16" s="1"/>
      <c r="P16" s="1"/>
      <c r="Q16" s="1"/>
      <c r="R16" s="1"/>
      <c r="S16" s="1"/>
      <c r="T16" s="1"/>
      <c r="U16" s="1"/>
      <c r="V16" s="1"/>
    </row>
    <row r="17" spans="1:22" x14ac:dyDescent="0.25">
      <c r="A17" s="1"/>
      <c r="B17" s="70"/>
      <c r="C17" s="120"/>
      <c r="D17" s="120"/>
      <c r="E17" s="120"/>
      <c r="F17" s="120"/>
      <c r="G17" s="120"/>
      <c r="H17" s="120"/>
      <c r="I17" s="120"/>
      <c r="J17" s="120"/>
      <c r="K17" s="120"/>
      <c r="L17" s="71"/>
      <c r="M17" s="1"/>
      <c r="N17" s="1"/>
      <c r="O17" s="1"/>
      <c r="P17" s="1"/>
      <c r="Q17" s="1"/>
      <c r="R17" s="1"/>
      <c r="S17" s="1"/>
      <c r="T17" s="1"/>
      <c r="U17" s="1"/>
      <c r="V17" s="1"/>
    </row>
    <row r="18" spans="1:22" x14ac:dyDescent="0.25">
      <c r="A18" s="1"/>
      <c r="B18" s="70"/>
      <c r="C18" s="120"/>
      <c r="D18" s="120"/>
      <c r="E18" s="120"/>
      <c r="F18" s="120"/>
      <c r="G18" s="120"/>
      <c r="H18" s="120"/>
      <c r="I18" s="120"/>
      <c r="J18" s="120"/>
      <c r="K18" s="120"/>
      <c r="L18" s="71"/>
      <c r="M18" s="1"/>
      <c r="N18" s="1"/>
      <c r="O18" s="1"/>
      <c r="P18" s="1"/>
      <c r="Q18" s="1"/>
      <c r="R18" s="1"/>
      <c r="S18" s="1"/>
      <c r="T18" s="1"/>
      <c r="U18" s="1"/>
      <c r="V18" s="1"/>
    </row>
    <row r="19" spans="1:22" x14ac:dyDescent="0.25">
      <c r="A19" s="1"/>
      <c r="B19" s="70"/>
      <c r="C19" s="120"/>
      <c r="D19" s="120"/>
      <c r="E19" s="120"/>
      <c r="F19" s="120"/>
      <c r="G19" s="120"/>
      <c r="H19" s="120"/>
      <c r="I19" s="120"/>
      <c r="J19" s="120"/>
      <c r="K19" s="120"/>
      <c r="L19" s="71"/>
      <c r="M19" s="1"/>
      <c r="N19" s="1"/>
      <c r="O19" s="1"/>
      <c r="P19" s="1"/>
      <c r="Q19" s="1"/>
      <c r="R19" s="1"/>
      <c r="S19" s="1"/>
      <c r="T19" s="1"/>
      <c r="U19" s="1"/>
      <c r="V19" s="1"/>
    </row>
    <row r="20" spans="1:22" x14ac:dyDescent="0.25">
      <c r="A20" s="1"/>
      <c r="B20" s="70"/>
      <c r="C20" s="120"/>
      <c r="D20" s="120"/>
      <c r="E20" s="120"/>
      <c r="F20" s="120"/>
      <c r="G20" s="120"/>
      <c r="H20" s="120"/>
      <c r="I20" s="120"/>
      <c r="J20" s="120"/>
      <c r="K20" s="120"/>
      <c r="L20" s="71"/>
      <c r="M20" s="1"/>
      <c r="N20" s="1"/>
      <c r="O20" s="1"/>
      <c r="P20" s="1"/>
      <c r="Q20" s="1"/>
      <c r="R20" s="1"/>
      <c r="S20" s="1"/>
      <c r="T20" s="1"/>
      <c r="U20" s="1"/>
      <c r="V20" s="1"/>
    </row>
    <row r="21" spans="1:22" x14ac:dyDescent="0.25">
      <c r="A21" s="1"/>
      <c r="B21" s="70"/>
      <c r="C21" s="120"/>
      <c r="D21" s="120"/>
      <c r="E21" s="120"/>
      <c r="F21" s="120"/>
      <c r="G21" s="120"/>
      <c r="H21" s="120"/>
      <c r="I21" s="120"/>
      <c r="J21" s="120"/>
      <c r="K21" s="120"/>
      <c r="L21" s="71"/>
      <c r="M21" s="1"/>
      <c r="N21" s="1"/>
      <c r="O21" s="1"/>
      <c r="P21" s="1"/>
      <c r="Q21" s="1"/>
      <c r="R21" s="1"/>
      <c r="S21" s="1"/>
      <c r="T21" s="1"/>
      <c r="U21" s="1"/>
      <c r="V21" s="1"/>
    </row>
    <row r="22" spans="1:22" x14ac:dyDescent="0.25">
      <c r="A22" s="1"/>
      <c r="B22" s="70"/>
      <c r="C22" s="120"/>
      <c r="D22" s="120"/>
      <c r="E22" s="120"/>
      <c r="F22" s="120"/>
      <c r="G22" s="120"/>
      <c r="H22" s="120"/>
      <c r="I22" s="120"/>
      <c r="J22" s="120"/>
      <c r="K22" s="120"/>
      <c r="L22" s="71"/>
      <c r="M22" s="1"/>
      <c r="N22" s="1"/>
      <c r="O22" s="1"/>
      <c r="P22" s="1"/>
      <c r="Q22" s="1"/>
      <c r="R22" s="1"/>
      <c r="S22" s="1"/>
      <c r="T22" s="1"/>
      <c r="U22" s="1"/>
      <c r="V22" s="1"/>
    </row>
    <row r="23" spans="1:22" x14ac:dyDescent="0.25">
      <c r="A23" s="1"/>
      <c r="B23" s="70"/>
      <c r="C23" s="120"/>
      <c r="D23" s="120"/>
      <c r="E23" s="120"/>
      <c r="F23" s="120"/>
      <c r="G23" s="120"/>
      <c r="H23" s="120"/>
      <c r="I23" s="120"/>
      <c r="J23" s="120"/>
      <c r="K23" s="120"/>
      <c r="L23" s="71"/>
      <c r="M23" s="1"/>
      <c r="N23" s="1"/>
      <c r="O23" s="1"/>
      <c r="P23" s="1"/>
      <c r="Q23" s="1"/>
      <c r="R23" s="1"/>
      <c r="S23" s="1"/>
      <c r="T23" s="1"/>
      <c r="U23" s="1"/>
      <c r="V23" s="1"/>
    </row>
    <row r="24" spans="1:22" x14ac:dyDescent="0.25">
      <c r="A24" s="1"/>
      <c r="B24" s="70"/>
      <c r="C24" s="120"/>
      <c r="D24" s="120"/>
      <c r="E24" s="120"/>
      <c r="F24" s="120"/>
      <c r="G24" s="120"/>
      <c r="H24" s="120"/>
      <c r="I24" s="120"/>
      <c r="J24" s="120"/>
      <c r="K24" s="120"/>
      <c r="L24" s="71"/>
      <c r="M24" s="1"/>
      <c r="N24" s="1"/>
      <c r="O24" s="1"/>
      <c r="P24" s="1"/>
      <c r="Q24" s="1"/>
      <c r="R24" s="1"/>
      <c r="S24" s="1"/>
      <c r="T24" s="1"/>
      <c r="U24" s="1"/>
      <c r="V24" s="1"/>
    </row>
    <row r="25" spans="1:22" x14ac:dyDescent="0.25">
      <c r="A25" s="1"/>
      <c r="B25" s="70"/>
      <c r="C25" s="120"/>
      <c r="D25" s="120"/>
      <c r="E25" s="120"/>
      <c r="F25" s="120"/>
      <c r="G25" s="120"/>
      <c r="H25" s="120"/>
      <c r="I25" s="120"/>
      <c r="J25" s="120"/>
      <c r="K25" s="120"/>
      <c r="L25" s="71"/>
      <c r="M25" s="1"/>
      <c r="N25" s="1"/>
      <c r="O25" s="1"/>
      <c r="P25" s="1"/>
      <c r="Q25" s="1"/>
      <c r="R25" s="1"/>
      <c r="S25" s="1"/>
      <c r="T25" s="1"/>
      <c r="U25" s="1"/>
      <c r="V25" s="1"/>
    </row>
    <row r="26" spans="1:22" x14ac:dyDescent="0.25">
      <c r="A26" s="1"/>
      <c r="B26" s="70"/>
      <c r="C26" s="120"/>
      <c r="D26" s="120"/>
      <c r="E26" s="120"/>
      <c r="F26" s="120"/>
      <c r="G26" s="120"/>
      <c r="H26" s="120"/>
      <c r="I26" s="120"/>
      <c r="J26" s="120"/>
      <c r="K26" s="120"/>
      <c r="L26" s="71"/>
      <c r="M26" s="1"/>
      <c r="N26" s="1"/>
      <c r="O26" s="1"/>
      <c r="P26" s="1"/>
      <c r="Q26" s="1"/>
      <c r="R26" s="1"/>
      <c r="S26" s="1"/>
      <c r="T26" s="1"/>
      <c r="U26" s="1"/>
      <c r="V26" s="1"/>
    </row>
    <row r="27" spans="1:22" x14ac:dyDescent="0.25">
      <c r="A27" s="1"/>
      <c r="B27" s="70"/>
      <c r="C27" s="120"/>
      <c r="D27" s="120"/>
      <c r="E27" s="120"/>
      <c r="F27" s="120"/>
      <c r="G27" s="120"/>
      <c r="H27" s="120"/>
      <c r="I27" s="120"/>
      <c r="J27" s="120"/>
      <c r="K27" s="120"/>
      <c r="L27" s="71"/>
      <c r="M27" s="1"/>
      <c r="N27" s="1"/>
      <c r="O27" s="1"/>
      <c r="P27" s="1"/>
      <c r="Q27" s="1"/>
      <c r="R27" s="1"/>
      <c r="S27" s="1"/>
      <c r="T27" s="1"/>
      <c r="U27" s="1"/>
      <c r="V27" s="1"/>
    </row>
    <row r="28" spans="1:22" x14ac:dyDescent="0.25">
      <c r="A28" s="1"/>
      <c r="B28" s="70"/>
      <c r="C28" s="120"/>
      <c r="D28" s="120"/>
      <c r="E28" s="120"/>
      <c r="F28" s="120"/>
      <c r="G28" s="120"/>
      <c r="H28" s="120"/>
      <c r="I28" s="120"/>
      <c r="J28" s="120"/>
      <c r="K28" s="120"/>
      <c r="L28" s="71"/>
      <c r="M28" s="1"/>
      <c r="N28" s="1"/>
      <c r="O28" s="1"/>
      <c r="P28" s="1"/>
      <c r="Q28" s="1"/>
      <c r="R28" s="1"/>
      <c r="S28" s="1"/>
      <c r="T28" s="1"/>
      <c r="U28" s="1"/>
      <c r="V28" s="1"/>
    </row>
    <row r="29" spans="1:22" x14ac:dyDescent="0.25">
      <c r="A29" s="1"/>
      <c r="B29" s="70"/>
      <c r="C29" s="120"/>
      <c r="D29" s="120"/>
      <c r="E29" s="120"/>
      <c r="F29" s="120"/>
      <c r="G29" s="120"/>
      <c r="H29" s="120"/>
      <c r="I29" s="120"/>
      <c r="J29" s="120"/>
      <c r="K29" s="120"/>
      <c r="L29" s="71"/>
      <c r="M29" s="1"/>
      <c r="N29" s="1"/>
      <c r="O29" s="1"/>
      <c r="P29" s="1"/>
      <c r="Q29" s="1"/>
      <c r="R29" s="1"/>
      <c r="S29" s="1"/>
      <c r="T29" s="1"/>
      <c r="U29" s="1"/>
      <c r="V29" s="1"/>
    </row>
    <row r="30" spans="1:22" x14ac:dyDescent="0.25">
      <c r="A30" s="1"/>
      <c r="B30" s="70"/>
      <c r="C30" s="120"/>
      <c r="D30" s="120"/>
      <c r="E30" s="120"/>
      <c r="F30" s="120"/>
      <c r="G30" s="120"/>
      <c r="H30" s="120"/>
      <c r="I30" s="120"/>
      <c r="J30" s="120"/>
      <c r="K30" s="120"/>
      <c r="L30" s="71"/>
      <c r="M30" s="1"/>
      <c r="N30" s="1"/>
      <c r="O30" s="1"/>
      <c r="P30" s="1"/>
      <c r="Q30" s="1"/>
      <c r="R30" s="1"/>
      <c r="S30" s="1"/>
      <c r="T30" s="1"/>
      <c r="U30" s="1"/>
      <c r="V30" s="1"/>
    </row>
    <row r="31" spans="1:22" x14ac:dyDescent="0.25">
      <c r="A31" s="1"/>
      <c r="B31" s="70"/>
      <c r="C31" s="120"/>
      <c r="D31" s="120"/>
      <c r="E31" s="120"/>
      <c r="F31" s="120"/>
      <c r="G31" s="120"/>
      <c r="H31" s="120"/>
      <c r="I31" s="120"/>
      <c r="J31" s="120"/>
      <c r="K31" s="120"/>
      <c r="L31" s="71"/>
      <c r="M31" s="1"/>
      <c r="N31" s="1"/>
      <c r="O31" s="1"/>
      <c r="P31" s="1"/>
      <c r="Q31" s="1"/>
      <c r="R31" s="1"/>
      <c r="S31" s="1"/>
      <c r="T31" s="1"/>
      <c r="U31" s="1"/>
      <c r="V31" s="1"/>
    </row>
    <row r="32" spans="1:22" x14ac:dyDescent="0.25">
      <c r="A32" s="1"/>
      <c r="B32" s="70"/>
      <c r="C32" s="120"/>
      <c r="D32" s="120"/>
      <c r="E32" s="120"/>
      <c r="F32" s="120"/>
      <c r="G32" s="120"/>
      <c r="H32" s="120"/>
      <c r="I32" s="120"/>
      <c r="J32" s="120"/>
      <c r="K32" s="120"/>
      <c r="L32" s="71"/>
      <c r="M32" s="1"/>
      <c r="N32" s="1"/>
      <c r="O32" s="1"/>
      <c r="P32" s="1"/>
      <c r="Q32" s="1"/>
      <c r="R32" s="1"/>
      <c r="S32" s="1"/>
      <c r="T32" s="1"/>
      <c r="U32" s="1"/>
      <c r="V32" s="1"/>
    </row>
    <row r="33" spans="1:22" x14ac:dyDescent="0.25">
      <c r="A33" s="1"/>
      <c r="B33" s="70"/>
      <c r="C33" s="120"/>
      <c r="D33" s="120"/>
      <c r="E33" s="120"/>
      <c r="F33" s="120"/>
      <c r="G33" s="120"/>
      <c r="H33" s="120"/>
      <c r="I33" s="120"/>
      <c r="J33" s="120"/>
      <c r="K33" s="120"/>
      <c r="L33" s="71"/>
      <c r="M33" s="1"/>
      <c r="N33" s="1"/>
      <c r="O33" s="1"/>
      <c r="P33" s="1"/>
      <c r="Q33" s="1"/>
      <c r="R33" s="1"/>
      <c r="S33" s="1"/>
      <c r="T33" s="1"/>
      <c r="U33" s="1"/>
      <c r="V33" s="1"/>
    </row>
    <row r="34" spans="1:22" x14ac:dyDescent="0.25">
      <c r="A34" s="1"/>
      <c r="B34" s="70"/>
      <c r="C34" s="120"/>
      <c r="D34" s="120"/>
      <c r="E34" s="120"/>
      <c r="F34" s="120"/>
      <c r="G34" s="120"/>
      <c r="H34" s="120"/>
      <c r="I34" s="120"/>
      <c r="J34" s="120"/>
      <c r="K34" s="120"/>
      <c r="L34" s="71"/>
      <c r="M34" s="1"/>
      <c r="N34" s="1"/>
      <c r="O34" s="1"/>
      <c r="P34" s="1"/>
      <c r="Q34" s="1"/>
      <c r="R34" s="1"/>
      <c r="S34" s="1"/>
      <c r="T34" s="1"/>
      <c r="U34" s="1"/>
      <c r="V34" s="1"/>
    </row>
    <row r="35" spans="1:22" x14ac:dyDescent="0.25">
      <c r="A35" s="1"/>
      <c r="B35" s="70"/>
      <c r="C35" s="120"/>
      <c r="D35" s="120"/>
      <c r="E35" s="120"/>
      <c r="F35" s="120"/>
      <c r="G35" s="120"/>
      <c r="H35" s="120"/>
      <c r="I35" s="120"/>
      <c r="J35" s="120"/>
      <c r="K35" s="120"/>
      <c r="L35" s="71"/>
      <c r="M35" s="1"/>
      <c r="N35" s="1"/>
      <c r="O35" s="1"/>
      <c r="P35" s="1"/>
      <c r="Q35" s="1"/>
      <c r="R35" s="1"/>
      <c r="S35" s="1"/>
      <c r="T35" s="1"/>
      <c r="U35" s="1"/>
      <c r="V35" s="1"/>
    </row>
    <row r="36" spans="1:22" ht="15.75" thickBot="1" x14ac:dyDescent="0.3">
      <c r="A36" s="1"/>
      <c r="B36" s="72"/>
      <c r="C36" s="73"/>
      <c r="D36" s="73"/>
      <c r="E36" s="73"/>
      <c r="F36" s="73"/>
      <c r="G36" s="73"/>
      <c r="H36" s="73"/>
      <c r="I36" s="73"/>
      <c r="J36" s="73"/>
      <c r="K36" s="73"/>
      <c r="L36" s="74"/>
      <c r="M36" s="1"/>
      <c r="N36" s="1"/>
      <c r="O36" s="1"/>
      <c r="P36" s="1"/>
      <c r="Q36" s="1"/>
      <c r="R36" s="1"/>
      <c r="S36" s="1"/>
      <c r="T36" s="1"/>
      <c r="U36" s="1"/>
      <c r="V36" s="1"/>
    </row>
    <row r="37" spans="1:22" x14ac:dyDescent="0.25">
      <c r="A37" s="1"/>
      <c r="B37" s="1"/>
      <c r="C37" s="66"/>
      <c r="D37" s="66"/>
      <c r="E37" s="66"/>
      <c r="F37" s="66"/>
      <c r="G37" s="66"/>
      <c r="H37" s="66"/>
      <c r="I37" s="66"/>
      <c r="J37" s="66"/>
      <c r="K37" s="66"/>
      <c r="L37" s="1"/>
      <c r="M37" s="1"/>
      <c r="N37" s="1"/>
      <c r="O37" s="1"/>
      <c r="P37" s="1"/>
      <c r="Q37" s="1"/>
      <c r="R37" s="1"/>
      <c r="S37" s="1"/>
      <c r="T37" s="1"/>
      <c r="U37" s="1"/>
      <c r="V37" s="1"/>
    </row>
    <row r="38" spans="1:22" x14ac:dyDescent="0.25">
      <c r="A38" s="1"/>
      <c r="B38" s="1"/>
      <c r="C38" s="66"/>
      <c r="D38" s="66"/>
      <c r="E38" s="75"/>
      <c r="F38" s="75"/>
      <c r="G38" s="75"/>
      <c r="H38" s="75"/>
      <c r="I38" s="75"/>
      <c r="J38" s="75"/>
      <c r="K38" s="75"/>
    </row>
    <row r="39" spans="1:22" x14ac:dyDescent="0.25">
      <c r="A39" s="1"/>
      <c r="B39" s="1"/>
      <c r="C39" s="66"/>
      <c r="D39" s="66"/>
      <c r="E39" s="75"/>
      <c r="F39" s="75"/>
      <c r="G39" s="75"/>
      <c r="H39" s="75"/>
      <c r="I39" s="75"/>
      <c r="J39" s="75"/>
      <c r="K39" s="75"/>
    </row>
    <row r="40" spans="1:22" x14ac:dyDescent="0.25">
      <c r="A40" s="1"/>
      <c r="B40" s="1"/>
      <c r="C40" s="66"/>
      <c r="D40" s="66"/>
      <c r="E40" s="75"/>
      <c r="F40" s="75"/>
      <c r="G40" s="75"/>
      <c r="H40" s="75"/>
      <c r="I40" s="75"/>
      <c r="J40" s="75"/>
      <c r="K40" s="75"/>
    </row>
    <row r="41" spans="1:22" x14ac:dyDescent="0.25">
      <c r="A41" s="1"/>
      <c r="B41" s="1"/>
      <c r="C41" s="66"/>
      <c r="D41" s="66"/>
      <c r="E41" s="75"/>
      <c r="F41" s="75"/>
      <c r="G41" s="75"/>
      <c r="H41" s="75"/>
      <c r="I41" s="75"/>
      <c r="J41" s="75"/>
      <c r="K41" s="75"/>
    </row>
    <row r="42" spans="1:22" x14ac:dyDescent="0.25">
      <c r="A42" s="1"/>
      <c r="B42" s="1"/>
      <c r="C42" s="66"/>
      <c r="D42" s="66"/>
      <c r="E42" s="75"/>
      <c r="F42" s="75"/>
      <c r="G42" s="75"/>
      <c r="H42" s="75"/>
      <c r="I42" s="75"/>
      <c r="J42" s="75"/>
      <c r="K42" s="75"/>
    </row>
    <row r="43" spans="1:22" x14ac:dyDescent="0.25">
      <c r="A43" s="1"/>
      <c r="B43" s="1"/>
      <c r="C43" s="66"/>
      <c r="D43" s="66"/>
      <c r="E43" s="75"/>
      <c r="F43" s="75"/>
      <c r="G43" s="75"/>
      <c r="H43" s="75"/>
      <c r="I43" s="75"/>
      <c r="J43" s="75"/>
      <c r="K43" s="75"/>
    </row>
    <row r="44" spans="1:22" x14ac:dyDescent="0.25">
      <c r="A44" s="1"/>
      <c r="B44" s="1"/>
      <c r="C44" s="66"/>
      <c r="D44" s="66"/>
      <c r="E44" s="75"/>
      <c r="F44" s="75"/>
      <c r="G44" s="75"/>
      <c r="H44" s="75"/>
      <c r="I44" s="75"/>
      <c r="J44" s="75"/>
      <c r="K44" s="75"/>
    </row>
    <row r="45" spans="1:22" x14ac:dyDescent="0.25">
      <c r="A45" s="1"/>
      <c r="B45" s="1"/>
      <c r="C45" s="66"/>
      <c r="D45" s="66"/>
      <c r="E45" s="75"/>
      <c r="F45" s="75"/>
      <c r="G45" s="75"/>
      <c r="H45" s="75"/>
      <c r="I45" s="75"/>
      <c r="J45" s="75"/>
      <c r="K45" s="75"/>
    </row>
    <row r="46" spans="1:22" x14ac:dyDescent="0.25">
      <c r="A46" s="1"/>
      <c r="B46" s="1"/>
      <c r="C46" s="66"/>
      <c r="D46" s="66"/>
      <c r="E46" s="75"/>
      <c r="F46" s="75"/>
      <c r="G46" s="75"/>
      <c r="H46" s="75"/>
      <c r="I46" s="75"/>
      <c r="J46" s="75"/>
      <c r="K46" s="75"/>
    </row>
    <row r="47" spans="1:22" x14ac:dyDescent="0.25">
      <c r="A47" s="1"/>
      <c r="B47" s="1"/>
      <c r="C47" s="1"/>
      <c r="D47" s="1"/>
    </row>
    <row r="48" spans="1:22" x14ac:dyDescent="0.25">
      <c r="A48" s="1"/>
      <c r="B48" s="1"/>
      <c r="C48" s="1"/>
      <c r="D48" s="1"/>
    </row>
  </sheetData>
  <mergeCells count="2">
    <mergeCell ref="C3:K3"/>
    <mergeCell ref="C5:K3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4726-AE3E-470F-A972-7CD5A04A1BD5}">
  <dimension ref="A1:L53"/>
  <sheetViews>
    <sheetView zoomScale="90" zoomScaleNormal="90" workbookViewId="0">
      <selection activeCell="E48" sqref="E48"/>
    </sheetView>
  </sheetViews>
  <sheetFormatPr baseColWidth="10" defaultRowHeight="15" x14ac:dyDescent="0.25"/>
  <cols>
    <col min="1" max="1" width="2.42578125" customWidth="1"/>
    <col min="2" max="2" width="7.5703125" customWidth="1"/>
    <col min="3" max="3" width="73" customWidth="1"/>
    <col min="4" max="4" width="38.5703125" customWidth="1"/>
    <col min="5" max="6" width="33.7109375" customWidth="1"/>
    <col min="7" max="7" width="40" customWidth="1"/>
    <col min="8" max="10" width="15.7109375" customWidth="1"/>
    <col min="11" max="11" width="20.140625" customWidth="1"/>
  </cols>
  <sheetData>
    <row r="1" spans="1:12" ht="15.75" thickBot="1" x14ac:dyDescent="0.3">
      <c r="A1" s="1"/>
      <c r="B1" s="1"/>
      <c r="C1" s="2"/>
      <c r="D1" s="1"/>
      <c r="E1" s="1"/>
      <c r="F1" s="1"/>
      <c r="G1" s="1"/>
      <c r="H1" s="1"/>
      <c r="I1" s="1"/>
      <c r="J1" s="1"/>
      <c r="K1" s="1"/>
      <c r="L1" s="1"/>
    </row>
    <row r="2" spans="1:12" ht="20.25" thickBot="1" x14ac:dyDescent="0.35">
      <c r="A2" s="1"/>
      <c r="B2" s="76" t="s">
        <v>0</v>
      </c>
      <c r="C2" s="77"/>
      <c r="D2" s="77"/>
      <c r="E2" s="77"/>
      <c r="F2" s="77"/>
      <c r="G2" s="77"/>
      <c r="H2" s="77"/>
      <c r="I2" s="77"/>
      <c r="J2" s="77"/>
      <c r="K2" s="78"/>
      <c r="L2" s="1"/>
    </row>
    <row r="3" spans="1:12" ht="15.75" thickBot="1" x14ac:dyDescent="0.3">
      <c r="A3" s="1"/>
      <c r="B3" s="1"/>
      <c r="C3" s="2"/>
      <c r="D3" s="1"/>
      <c r="E3" s="1"/>
      <c r="F3" s="1"/>
      <c r="G3" s="1"/>
      <c r="H3" s="1"/>
      <c r="I3" s="1"/>
      <c r="J3" s="1"/>
      <c r="K3" s="1"/>
      <c r="L3" s="1"/>
    </row>
    <row r="4" spans="1:12" ht="18" thickBot="1" x14ac:dyDescent="0.3">
      <c r="A4" s="1"/>
      <c r="B4" s="79" t="s">
        <v>1</v>
      </c>
      <c r="C4" s="80"/>
      <c r="D4" s="80"/>
      <c r="E4" s="81"/>
      <c r="F4" s="1"/>
      <c r="G4" s="82" t="s">
        <v>2</v>
      </c>
      <c r="H4" s="83"/>
      <c r="I4" s="83"/>
      <c r="J4" s="83"/>
      <c r="K4" s="84"/>
      <c r="L4" s="1"/>
    </row>
    <row r="5" spans="1:12" ht="16.5" x14ac:dyDescent="0.25">
      <c r="A5" s="1"/>
      <c r="B5" s="85" t="s">
        <v>3</v>
      </c>
      <c r="C5" s="86"/>
      <c r="D5" s="87"/>
      <c r="E5" s="88"/>
      <c r="F5" s="1"/>
      <c r="G5" s="89" t="s">
        <v>4</v>
      </c>
      <c r="H5" s="91" t="s">
        <v>5</v>
      </c>
      <c r="I5" s="91" t="s">
        <v>6</v>
      </c>
      <c r="J5" s="91" t="s">
        <v>7</v>
      </c>
      <c r="K5" s="93" t="s">
        <v>8</v>
      </c>
      <c r="L5" s="1"/>
    </row>
    <row r="6" spans="1:12" ht="16.5" x14ac:dyDescent="0.25">
      <c r="A6" s="1"/>
      <c r="B6" s="98" t="s">
        <v>9</v>
      </c>
      <c r="C6" s="99"/>
      <c r="D6" s="100" t="s">
        <v>10</v>
      </c>
      <c r="E6" s="101"/>
      <c r="F6" s="1"/>
      <c r="G6" s="90"/>
      <c r="H6" s="92"/>
      <c r="I6" s="92"/>
      <c r="J6" s="92"/>
      <c r="K6" s="94"/>
      <c r="L6" s="1"/>
    </row>
    <row r="7" spans="1:12" ht="16.5" x14ac:dyDescent="0.25">
      <c r="A7" s="1"/>
      <c r="B7" s="102" t="s">
        <v>11</v>
      </c>
      <c r="C7" s="103"/>
      <c r="D7" s="104" t="s">
        <v>94</v>
      </c>
      <c r="E7" s="104"/>
      <c r="F7" s="1" t="s">
        <v>12</v>
      </c>
      <c r="G7" s="5" t="s">
        <v>13</v>
      </c>
      <c r="H7" s="6" t="s">
        <v>12</v>
      </c>
      <c r="I7" s="6" t="s">
        <v>12</v>
      </c>
      <c r="J7" s="7" t="s">
        <v>12</v>
      </c>
      <c r="K7" s="8" t="s">
        <v>12</v>
      </c>
      <c r="L7" s="1"/>
    </row>
    <row r="8" spans="1:12" ht="16.5" x14ac:dyDescent="0.25">
      <c r="A8" s="1"/>
      <c r="B8" s="98" t="s">
        <v>14</v>
      </c>
      <c r="C8" s="99"/>
      <c r="D8" s="105" t="s">
        <v>28</v>
      </c>
      <c r="E8" s="105"/>
      <c r="F8" s="1"/>
      <c r="G8" s="9" t="s">
        <v>15</v>
      </c>
      <c r="H8" s="10"/>
      <c r="I8" s="10"/>
      <c r="J8" s="3"/>
      <c r="K8" s="4"/>
      <c r="L8" s="1"/>
    </row>
    <row r="9" spans="1:12" ht="17.25" thickBot="1" x14ac:dyDescent="0.3">
      <c r="A9" s="1"/>
      <c r="B9" s="106" t="s">
        <v>16</v>
      </c>
      <c r="C9" s="107"/>
      <c r="D9" s="108">
        <v>4</v>
      </c>
      <c r="E9" s="109"/>
      <c r="F9" s="1"/>
      <c r="G9" s="12" t="s">
        <v>17</v>
      </c>
      <c r="H9" s="13" t="s">
        <v>12</v>
      </c>
      <c r="I9" s="13" t="s">
        <v>12</v>
      </c>
      <c r="J9" s="14" t="s">
        <v>12</v>
      </c>
      <c r="K9" s="11" t="s">
        <v>12</v>
      </c>
      <c r="L9" s="1"/>
    </row>
    <row r="10" spans="1:12" ht="16.5" x14ac:dyDescent="0.25">
      <c r="A10" s="1"/>
      <c r="B10" s="110" t="s">
        <v>18</v>
      </c>
      <c r="C10" s="111"/>
      <c r="D10" s="15"/>
      <c r="E10" s="1"/>
      <c r="F10" s="1"/>
      <c r="G10" s="1"/>
      <c r="H10" s="1"/>
      <c r="I10" s="1"/>
      <c r="J10" s="1"/>
      <c r="K10" s="1"/>
      <c r="L10" s="1"/>
    </row>
    <row r="11" spans="1:12" ht="17.25" thickBot="1" x14ac:dyDescent="0.3">
      <c r="A11" s="1"/>
      <c r="B11" s="112" t="s">
        <v>19</v>
      </c>
      <c r="C11" s="113"/>
      <c r="D11" s="16"/>
      <c r="E11" s="1"/>
      <c r="F11" s="1"/>
      <c r="G11" s="1"/>
      <c r="H11" s="17"/>
      <c r="I11" s="1"/>
      <c r="J11" s="1"/>
      <c r="K11" s="1"/>
      <c r="L11" s="1"/>
    </row>
    <row r="12" spans="1:12" ht="16.5" thickTop="1" thickBot="1" x14ac:dyDescent="0.3">
      <c r="A12" s="1"/>
      <c r="B12" s="1"/>
      <c r="C12" s="2"/>
      <c r="D12" s="1"/>
      <c r="E12" s="1" t="s">
        <v>12</v>
      </c>
      <c r="F12" s="1"/>
      <c r="G12" s="18"/>
      <c r="H12" s="114" t="s">
        <v>20</v>
      </c>
      <c r="I12" s="115"/>
      <c r="J12" s="115"/>
      <c r="K12" s="116"/>
      <c r="L12" s="1"/>
    </row>
    <row r="13" spans="1:12" ht="15.75" thickTop="1" x14ac:dyDescent="0.25">
      <c r="A13" s="1"/>
      <c r="B13" s="1"/>
      <c r="C13" s="2"/>
      <c r="D13" s="1"/>
      <c r="E13" s="1"/>
      <c r="F13" s="1"/>
      <c r="G13" s="18"/>
      <c r="H13" s="19" t="s">
        <v>21</v>
      </c>
      <c r="I13" s="1"/>
      <c r="J13" s="1"/>
      <c r="K13" s="20">
        <f>COUNTIF(Tableau4[Groupe],"EF")</f>
        <v>1</v>
      </c>
      <c r="L13" s="1"/>
    </row>
    <row r="14" spans="1:12" x14ac:dyDescent="0.25">
      <c r="A14" s="1"/>
      <c r="B14" s="1"/>
      <c r="C14" s="2"/>
      <c r="D14" s="1"/>
      <c r="E14" s="1" t="s">
        <v>12</v>
      </c>
      <c r="F14" s="1"/>
      <c r="G14" s="18"/>
      <c r="H14" s="19" t="s">
        <v>22</v>
      </c>
      <c r="I14" s="1"/>
      <c r="J14" s="1"/>
      <c r="K14" s="21">
        <f>COUNTIF(Tableau4[Groupe],"G1")</f>
        <v>1</v>
      </c>
      <c r="L14" s="1"/>
    </row>
    <row r="15" spans="1:12" x14ac:dyDescent="0.25">
      <c r="A15" s="1"/>
      <c r="B15" s="1"/>
      <c r="C15" s="2"/>
      <c r="D15" s="1"/>
      <c r="E15" s="22"/>
      <c r="F15" s="1"/>
      <c r="G15" s="18"/>
      <c r="H15" s="19" t="s">
        <v>23</v>
      </c>
      <c r="I15" s="1"/>
      <c r="J15" s="1"/>
      <c r="K15" s="21">
        <f>COUNTIF(Tableau4[Groupe],"G2")</f>
        <v>6</v>
      </c>
      <c r="L15" s="1"/>
    </row>
    <row r="16" spans="1:12" x14ac:dyDescent="0.25">
      <c r="A16" s="1"/>
      <c r="B16" s="1"/>
      <c r="C16" s="2"/>
      <c r="D16" s="1"/>
      <c r="E16" s="1"/>
      <c r="F16" s="1"/>
      <c r="G16" s="1"/>
      <c r="H16" s="19" t="s">
        <v>24</v>
      </c>
      <c r="I16" s="2"/>
      <c r="J16" s="23"/>
      <c r="K16" s="21">
        <f>COUNTIF(Tableau4[Groupe],"G3")</f>
        <v>5</v>
      </c>
      <c r="L16" s="1"/>
    </row>
    <row r="17" spans="1:12" ht="15.75" thickBot="1" x14ac:dyDescent="0.3">
      <c r="A17" s="1"/>
      <c r="B17" s="1"/>
      <c r="C17" s="2"/>
      <c r="D17" s="1"/>
      <c r="E17" s="1"/>
      <c r="F17" s="22"/>
      <c r="G17" s="1"/>
      <c r="H17" s="24" t="s">
        <v>25</v>
      </c>
      <c r="I17" s="25"/>
      <c r="J17" s="26"/>
      <c r="K17" s="27">
        <f>COUNTIF(Tableau4[Groupe],"G4")</f>
        <v>7</v>
      </c>
      <c r="L17" s="1"/>
    </row>
    <row r="18" spans="1:12" ht="16.5" thickTop="1" thickBot="1" x14ac:dyDescent="0.3">
      <c r="A18" s="1"/>
      <c r="B18" s="1"/>
      <c r="C18" s="2"/>
      <c r="D18" s="1"/>
      <c r="E18" s="1"/>
      <c r="F18" s="1"/>
      <c r="G18" s="1"/>
      <c r="H18" s="28"/>
      <c r="I18" s="29" t="s">
        <v>26</v>
      </c>
      <c r="J18" s="28"/>
      <c r="K18" s="29" t="s">
        <v>27</v>
      </c>
      <c r="L18" s="1"/>
    </row>
    <row r="19" spans="1:12" ht="15.75" thickTop="1" x14ac:dyDescent="0.25">
      <c r="A19" s="1"/>
      <c r="B19" s="1"/>
      <c r="C19" s="2"/>
      <c r="D19" s="1"/>
      <c r="E19" s="1"/>
      <c r="F19" s="1"/>
      <c r="G19" s="1"/>
      <c r="H19" s="30" t="s">
        <v>21</v>
      </c>
      <c r="I19" s="31">
        <f>COUNTIFS(Tableau4[Groupe],"EF",Tableau4[Civilité],"Monsieur")</f>
        <v>0</v>
      </c>
      <c r="J19" s="32"/>
      <c r="K19" s="20">
        <f>COUNTIFS(Tableau4[Groupe],"EF",Tableau4[Civilité],"Madame")</f>
        <v>1</v>
      </c>
      <c r="L19" s="1"/>
    </row>
    <row r="20" spans="1:12" x14ac:dyDescent="0.25">
      <c r="A20" s="1"/>
      <c r="B20" s="1"/>
      <c r="C20" s="2"/>
      <c r="D20" s="1"/>
      <c r="E20" s="1"/>
      <c r="F20" s="1"/>
      <c r="G20" s="1"/>
      <c r="H20" s="19" t="s">
        <v>22</v>
      </c>
      <c r="I20" s="33">
        <f>COUNTIFS(Tableau4[Groupe],"G1",Tableau4[Civilité],"Monsieur")</f>
        <v>1</v>
      </c>
      <c r="J20" s="1"/>
      <c r="K20" s="21">
        <f>COUNTIFS(Tableau4[Groupe],"G1",Tableau4[Civilité],"Madame")</f>
        <v>0</v>
      </c>
      <c r="L20" s="1"/>
    </row>
    <row r="21" spans="1:12" ht="15.75" x14ac:dyDescent="0.25">
      <c r="A21" s="1"/>
      <c r="B21" s="34"/>
      <c r="C21" s="34"/>
      <c r="D21" s="35"/>
      <c r="E21" s="1"/>
      <c r="F21" s="1"/>
      <c r="G21" s="1"/>
      <c r="H21" s="19" t="s">
        <v>23</v>
      </c>
      <c r="I21" s="33">
        <f>COUNTIFS(Tableau4[Groupe],"G2",Tableau4[Civilité],"Monsieur")</f>
        <v>3</v>
      </c>
      <c r="J21" s="1"/>
      <c r="K21" s="21">
        <f>COUNTIFS(Tableau4[Groupe],"G2",Tableau4[Civilité],"Madame")</f>
        <v>3</v>
      </c>
      <c r="L21" s="1"/>
    </row>
    <row r="22" spans="1:12" ht="15.75" x14ac:dyDescent="0.25">
      <c r="A22" s="1"/>
      <c r="B22" s="34"/>
      <c r="C22" s="34"/>
      <c r="D22" s="35"/>
      <c r="E22" s="1"/>
      <c r="F22" s="1"/>
      <c r="G22" s="1"/>
      <c r="H22" s="19" t="s">
        <v>24</v>
      </c>
      <c r="I22" s="33">
        <f>COUNTIFS(Tableau4[Groupe],"G3",Tableau4[Civilité],"Monsieur")</f>
        <v>2</v>
      </c>
      <c r="J22" s="23"/>
      <c r="K22" s="21">
        <f>COUNTIFS(Tableau4[Groupe],"G3",Tableau4[Civilité],"Madame")</f>
        <v>3</v>
      </c>
      <c r="L22" s="1"/>
    </row>
    <row r="23" spans="1:12" ht="16.5" thickBot="1" x14ac:dyDescent="0.3">
      <c r="A23" s="1"/>
      <c r="B23" s="34"/>
      <c r="C23" s="34"/>
      <c r="D23" s="35"/>
      <c r="E23" s="1"/>
      <c r="F23" s="1"/>
      <c r="G23" s="1"/>
      <c r="H23" s="24" t="s">
        <v>25</v>
      </c>
      <c r="I23" s="36">
        <f>COUNTIFS(Tableau4[Groupe],"G4",Tableau4[Civilité],"Monsieur")</f>
        <v>4</v>
      </c>
      <c r="J23" s="26"/>
      <c r="K23" s="27">
        <f>COUNTIFS(Tableau4[Groupe],"G4",Tableau4[Civilité],"Madame")</f>
        <v>3</v>
      </c>
      <c r="L23" s="1"/>
    </row>
    <row r="24" spans="1:12" ht="16.5" thickTop="1" thickBot="1" x14ac:dyDescent="0.3">
      <c r="A24" s="1"/>
      <c r="B24" s="1"/>
      <c r="C24" s="2"/>
      <c r="D24" s="1"/>
      <c r="E24" s="1"/>
      <c r="F24" s="1"/>
      <c r="G24" s="1"/>
      <c r="H24" s="1"/>
      <c r="I24" s="1"/>
      <c r="J24" s="1"/>
      <c r="K24" s="1"/>
      <c r="L24" s="1"/>
    </row>
    <row r="25" spans="1:12" ht="18" thickTop="1" x14ac:dyDescent="0.25">
      <c r="A25" s="1"/>
      <c r="B25" s="95" t="s">
        <v>29</v>
      </c>
      <c r="C25" s="96"/>
      <c r="D25" s="96"/>
      <c r="E25" s="96"/>
      <c r="F25" s="96"/>
      <c r="G25" s="97"/>
      <c r="H25" s="95" t="s">
        <v>30</v>
      </c>
      <c r="I25" s="96"/>
      <c r="J25" s="96"/>
      <c r="K25" s="97"/>
      <c r="L25" s="1"/>
    </row>
    <row r="26" spans="1:12" ht="15.75" x14ac:dyDescent="0.25">
      <c r="A26" s="1"/>
      <c r="B26" s="55" t="s">
        <v>31</v>
      </c>
      <c r="C26" s="56" t="s">
        <v>32</v>
      </c>
      <c r="D26" s="57" t="s">
        <v>33</v>
      </c>
      <c r="E26" s="57" t="s">
        <v>137</v>
      </c>
      <c r="F26" s="57" t="s">
        <v>138</v>
      </c>
      <c r="G26" s="57" t="s">
        <v>34</v>
      </c>
      <c r="H26" s="56" t="s">
        <v>35</v>
      </c>
      <c r="I26" s="57" t="s">
        <v>36</v>
      </c>
      <c r="J26" s="57" t="s">
        <v>37</v>
      </c>
      <c r="K26" s="58" t="s">
        <v>141</v>
      </c>
      <c r="L26" s="1"/>
    </row>
    <row r="27" spans="1:12" ht="16.5" x14ac:dyDescent="0.25">
      <c r="A27" s="1"/>
      <c r="B27" s="37" t="s">
        <v>21</v>
      </c>
      <c r="C27" s="38" t="s">
        <v>54</v>
      </c>
      <c r="D27" s="39"/>
      <c r="E27" s="39" t="s">
        <v>80</v>
      </c>
      <c r="F27" s="39"/>
      <c r="G27" s="39"/>
      <c r="H27" s="40" t="s">
        <v>95</v>
      </c>
      <c r="I27" s="41" t="s">
        <v>98</v>
      </c>
      <c r="J27" s="41" t="s">
        <v>118</v>
      </c>
      <c r="K27" s="42" t="s">
        <v>84</v>
      </c>
      <c r="L27" s="1"/>
    </row>
    <row r="28" spans="1:12" ht="16.5" x14ac:dyDescent="0.25">
      <c r="A28" s="1"/>
      <c r="B28" s="37" t="s">
        <v>22</v>
      </c>
      <c r="C28" s="38" t="s">
        <v>38</v>
      </c>
      <c r="D28" s="39"/>
      <c r="E28" s="39" t="s">
        <v>91</v>
      </c>
      <c r="F28" s="39"/>
      <c r="G28" s="39"/>
      <c r="H28" s="40" t="s">
        <v>96</v>
      </c>
      <c r="I28" t="s">
        <v>99</v>
      </c>
      <c r="J28" t="s">
        <v>126</v>
      </c>
      <c r="K28" s="42" t="s">
        <v>83</v>
      </c>
      <c r="L28" s="1"/>
    </row>
    <row r="29" spans="1:12" ht="17.25" customHeight="1" x14ac:dyDescent="0.25">
      <c r="A29" s="1"/>
      <c r="B29" s="37" t="s">
        <v>23</v>
      </c>
      <c r="C29" s="38" t="s">
        <v>42</v>
      </c>
      <c r="D29" s="39"/>
      <c r="E29" s="39" t="s">
        <v>97</v>
      </c>
      <c r="F29" s="39" t="s">
        <v>66</v>
      </c>
      <c r="G29" s="39"/>
      <c r="H29" s="40" t="s">
        <v>95</v>
      </c>
      <c r="I29" t="s">
        <v>100</v>
      </c>
      <c r="J29" t="s">
        <v>119</v>
      </c>
      <c r="K29" s="42" t="s">
        <v>84</v>
      </c>
      <c r="L29" s="1"/>
    </row>
    <row r="30" spans="1:12" ht="16.5" x14ac:dyDescent="0.25">
      <c r="A30" s="1"/>
      <c r="B30" s="37" t="s">
        <v>23</v>
      </c>
      <c r="C30" s="38" t="s">
        <v>42</v>
      </c>
      <c r="D30" s="39"/>
      <c r="E30" s="39" t="s">
        <v>62</v>
      </c>
      <c r="F30" s="39" t="s">
        <v>67</v>
      </c>
      <c r="G30" s="39"/>
      <c r="H30" s="40" t="s">
        <v>95</v>
      </c>
      <c r="I30" t="s">
        <v>101</v>
      </c>
      <c r="J30" t="s">
        <v>121</v>
      </c>
      <c r="K30" s="42" t="s">
        <v>86</v>
      </c>
      <c r="L30" s="1"/>
    </row>
    <row r="31" spans="1:12" ht="16.5" x14ac:dyDescent="0.25">
      <c r="A31" s="1"/>
      <c r="B31" s="37" t="s">
        <v>23</v>
      </c>
      <c r="C31" s="38" t="s">
        <v>42</v>
      </c>
      <c r="D31" s="39"/>
      <c r="E31" s="39" t="s">
        <v>61</v>
      </c>
      <c r="F31" s="39" t="s">
        <v>65</v>
      </c>
      <c r="G31" s="39"/>
      <c r="H31" s="40" t="s">
        <v>96</v>
      </c>
      <c r="I31" t="s">
        <v>102</v>
      </c>
      <c r="J31" t="s">
        <v>127</v>
      </c>
      <c r="K31" s="42" t="s">
        <v>83</v>
      </c>
      <c r="L31" s="1"/>
    </row>
    <row r="32" spans="1:12" ht="16.5" x14ac:dyDescent="0.3">
      <c r="A32" s="1"/>
      <c r="B32" s="37" t="s">
        <v>23</v>
      </c>
      <c r="C32" s="38" t="s">
        <v>43</v>
      </c>
      <c r="D32" s="43"/>
      <c r="E32" s="43" t="s">
        <v>65</v>
      </c>
      <c r="F32" s="43" t="s">
        <v>92</v>
      </c>
      <c r="G32" s="43"/>
      <c r="H32" s="40" t="s">
        <v>95</v>
      </c>
      <c r="I32" t="s">
        <v>103</v>
      </c>
      <c r="J32" t="s">
        <v>125</v>
      </c>
      <c r="K32" s="42" t="s">
        <v>88</v>
      </c>
      <c r="L32" s="1"/>
    </row>
    <row r="33" spans="1:12" ht="16.5" x14ac:dyDescent="0.3">
      <c r="A33" s="1"/>
      <c r="B33" s="37" t="s">
        <v>23</v>
      </c>
      <c r="C33" s="38" t="s">
        <v>43</v>
      </c>
      <c r="D33" s="43"/>
      <c r="E33" s="43" t="s">
        <v>67</v>
      </c>
      <c r="F33" s="43"/>
      <c r="G33" s="43"/>
      <c r="H33" s="40" t="s">
        <v>96</v>
      </c>
      <c r="I33" t="s">
        <v>104</v>
      </c>
      <c r="J33" t="s">
        <v>128</v>
      </c>
      <c r="K33" s="42" t="s">
        <v>82</v>
      </c>
      <c r="L33" s="1"/>
    </row>
    <row r="34" spans="1:12" ht="16.5" x14ac:dyDescent="0.3">
      <c r="A34" s="1"/>
      <c r="B34" s="37" t="s">
        <v>23</v>
      </c>
      <c r="C34" s="38" t="s">
        <v>43</v>
      </c>
      <c r="D34" s="43"/>
      <c r="E34" s="43" t="s">
        <v>68</v>
      </c>
      <c r="F34" s="43"/>
      <c r="G34" s="43"/>
      <c r="H34" s="40" t="s">
        <v>96</v>
      </c>
      <c r="I34" t="s">
        <v>105</v>
      </c>
      <c r="J34" t="s">
        <v>129</v>
      </c>
      <c r="K34" s="42" t="s">
        <v>83</v>
      </c>
      <c r="L34" s="1"/>
    </row>
    <row r="35" spans="1:12" ht="16.5" x14ac:dyDescent="0.3">
      <c r="A35" s="1"/>
      <c r="B35" s="37" t="s">
        <v>24</v>
      </c>
      <c r="C35" s="38" t="s">
        <v>45</v>
      </c>
      <c r="D35" s="43"/>
      <c r="E35" s="43" t="s">
        <v>71</v>
      </c>
      <c r="F35" s="43"/>
      <c r="G35" s="43"/>
      <c r="H35" s="40" t="s">
        <v>96</v>
      </c>
      <c r="I35" t="s">
        <v>106</v>
      </c>
      <c r="J35" t="s">
        <v>130</v>
      </c>
      <c r="K35" s="42" t="s">
        <v>87</v>
      </c>
      <c r="L35" s="1"/>
    </row>
    <row r="36" spans="1:12" ht="16.5" x14ac:dyDescent="0.3">
      <c r="A36" s="1"/>
      <c r="B36" s="37" t="s">
        <v>24</v>
      </c>
      <c r="C36" s="38" t="s">
        <v>45</v>
      </c>
      <c r="D36" s="43"/>
      <c r="E36" s="43" t="s">
        <v>71</v>
      </c>
      <c r="F36" s="43"/>
      <c r="G36" s="43"/>
      <c r="H36" s="40" t="s">
        <v>95</v>
      </c>
      <c r="I36" t="s">
        <v>107</v>
      </c>
      <c r="J36" t="s">
        <v>120</v>
      </c>
      <c r="K36" s="42" t="s">
        <v>84</v>
      </c>
      <c r="L36" s="1"/>
    </row>
    <row r="37" spans="1:12" ht="16.5" x14ac:dyDescent="0.25">
      <c r="A37" s="1"/>
      <c r="B37" s="37" t="s">
        <v>24</v>
      </c>
      <c r="C37" s="38" t="s">
        <v>45</v>
      </c>
      <c r="E37" t="s">
        <v>72</v>
      </c>
      <c r="H37" s="40" t="s">
        <v>95</v>
      </c>
      <c r="I37" t="s">
        <v>108</v>
      </c>
      <c r="J37" t="s">
        <v>121</v>
      </c>
      <c r="K37" s="42" t="s">
        <v>82</v>
      </c>
      <c r="L37" s="1"/>
    </row>
    <row r="38" spans="1:12" ht="16.5" x14ac:dyDescent="0.25">
      <c r="A38" s="1"/>
      <c r="B38" s="37" t="s">
        <v>24</v>
      </c>
      <c r="C38" s="38" t="s">
        <v>43</v>
      </c>
      <c r="E38" t="s">
        <v>63</v>
      </c>
      <c r="H38" s="40" t="s">
        <v>95</v>
      </c>
      <c r="I38" t="s">
        <v>109</v>
      </c>
      <c r="J38" t="s">
        <v>122</v>
      </c>
      <c r="K38" s="42" t="s">
        <v>83</v>
      </c>
      <c r="L38" s="1"/>
    </row>
    <row r="39" spans="1:12" ht="16.5" x14ac:dyDescent="0.25">
      <c r="A39" s="1"/>
      <c r="B39" s="37" t="s">
        <v>24</v>
      </c>
      <c r="C39" s="38" t="s">
        <v>43</v>
      </c>
      <c r="E39" t="s">
        <v>78</v>
      </c>
      <c r="H39" s="40" t="s">
        <v>96</v>
      </c>
      <c r="I39" t="s">
        <v>110</v>
      </c>
      <c r="J39" t="s">
        <v>131</v>
      </c>
      <c r="K39" s="42" t="s">
        <v>82</v>
      </c>
      <c r="L39" s="1"/>
    </row>
    <row r="40" spans="1:12" ht="16.5" x14ac:dyDescent="0.25">
      <c r="A40" s="1"/>
      <c r="B40" s="37" t="s">
        <v>25</v>
      </c>
      <c r="C40" s="44" t="s">
        <v>46</v>
      </c>
      <c r="E40" t="s">
        <v>92</v>
      </c>
      <c r="H40" s="40" t="s">
        <v>96</v>
      </c>
      <c r="I40" t="s">
        <v>111</v>
      </c>
      <c r="J40" t="s">
        <v>132</v>
      </c>
      <c r="K40" s="42" t="s">
        <v>83</v>
      </c>
      <c r="L40" s="1"/>
    </row>
    <row r="41" spans="1:12" ht="16.5" x14ac:dyDescent="0.25">
      <c r="A41" s="1"/>
      <c r="B41" s="37" t="s">
        <v>25</v>
      </c>
      <c r="C41" s="44" t="s">
        <v>46</v>
      </c>
      <c r="E41" t="s">
        <v>93</v>
      </c>
      <c r="H41" s="40" t="s">
        <v>95</v>
      </c>
      <c r="I41" t="s">
        <v>112</v>
      </c>
      <c r="J41" t="s">
        <v>123</v>
      </c>
      <c r="K41" s="42" t="s">
        <v>83</v>
      </c>
      <c r="L41" s="1"/>
    </row>
    <row r="42" spans="1:12" ht="16.5" x14ac:dyDescent="0.25">
      <c r="A42" s="1"/>
      <c r="B42" s="37" t="s">
        <v>25</v>
      </c>
      <c r="C42" s="44" t="s">
        <v>46</v>
      </c>
      <c r="E42" t="s">
        <v>66</v>
      </c>
      <c r="H42" s="40" t="s">
        <v>95</v>
      </c>
      <c r="I42" t="s">
        <v>113</v>
      </c>
      <c r="J42" t="s">
        <v>124</v>
      </c>
      <c r="K42" s="42" t="s">
        <v>82</v>
      </c>
      <c r="L42" s="1"/>
    </row>
    <row r="43" spans="1:12" ht="16.5" x14ac:dyDescent="0.25">
      <c r="A43" s="1"/>
      <c r="B43" s="37" t="s">
        <v>25</v>
      </c>
      <c r="C43" s="44" t="s">
        <v>47</v>
      </c>
      <c r="E43" t="s">
        <v>140</v>
      </c>
      <c r="H43" s="40" t="s">
        <v>96</v>
      </c>
      <c r="I43" t="s">
        <v>114</v>
      </c>
      <c r="J43" t="s">
        <v>133</v>
      </c>
      <c r="K43" s="42" t="s">
        <v>89</v>
      </c>
      <c r="L43" s="1"/>
    </row>
    <row r="44" spans="1:12" ht="16.5" x14ac:dyDescent="0.25">
      <c r="A44" s="1"/>
      <c r="B44" s="37" t="s">
        <v>25</v>
      </c>
      <c r="C44" s="44" t="s">
        <v>47</v>
      </c>
      <c r="E44" t="s">
        <v>72</v>
      </c>
      <c r="H44" s="40" t="s">
        <v>96</v>
      </c>
      <c r="I44" t="s">
        <v>115</v>
      </c>
      <c r="J44" t="s">
        <v>134</v>
      </c>
      <c r="K44" s="42" t="s">
        <v>82</v>
      </c>
      <c r="L44" s="1"/>
    </row>
    <row r="45" spans="1:12" ht="16.5" x14ac:dyDescent="0.25">
      <c r="A45" s="1"/>
      <c r="B45" s="37" t="s">
        <v>25</v>
      </c>
      <c r="C45" s="44" t="s">
        <v>47</v>
      </c>
      <c r="E45" t="s">
        <v>140</v>
      </c>
      <c r="H45" s="40" t="s">
        <v>96</v>
      </c>
      <c r="I45" t="s">
        <v>116</v>
      </c>
      <c r="J45" t="s">
        <v>135</v>
      </c>
      <c r="K45" s="42" t="s">
        <v>82</v>
      </c>
      <c r="L45" s="1"/>
    </row>
    <row r="46" spans="1:12" ht="16.5" x14ac:dyDescent="0.25">
      <c r="A46" s="1"/>
      <c r="B46" s="37" t="s">
        <v>25</v>
      </c>
      <c r="C46" s="44" t="s">
        <v>47</v>
      </c>
      <c r="E46" t="s">
        <v>72</v>
      </c>
      <c r="H46" s="40" t="s">
        <v>95</v>
      </c>
      <c r="I46" t="s">
        <v>117</v>
      </c>
      <c r="J46" t="s">
        <v>120</v>
      </c>
      <c r="K46" s="42" t="s">
        <v>82</v>
      </c>
      <c r="L46" s="1"/>
    </row>
    <row r="47" spans="1:12" ht="16.5" x14ac:dyDescent="0.25">
      <c r="A47" s="1"/>
      <c r="B47" s="37"/>
      <c r="C47" s="44"/>
      <c r="H47" s="40"/>
      <c r="K47" s="42"/>
      <c r="L47" s="1"/>
    </row>
    <row r="48" spans="1:12" ht="16.5" x14ac:dyDescent="0.25">
      <c r="A48" s="1"/>
      <c r="B48" s="37"/>
      <c r="C48" s="44"/>
      <c r="H48" s="40"/>
      <c r="K48" s="42"/>
      <c r="L48" s="1"/>
    </row>
    <row r="49" spans="1:12" ht="16.5" x14ac:dyDescent="0.25">
      <c r="A49" s="1"/>
      <c r="B49" s="37"/>
      <c r="C49" s="44"/>
      <c r="H49" s="40"/>
      <c r="K49" s="42"/>
      <c r="L49" s="1"/>
    </row>
    <row r="50" spans="1:12" ht="16.5" x14ac:dyDescent="0.25">
      <c r="A50" s="18"/>
      <c r="B50" s="37"/>
      <c r="C50" s="44"/>
      <c r="H50" s="40"/>
      <c r="K50" s="42"/>
      <c r="L50" s="1"/>
    </row>
    <row r="51" spans="1:12" ht="16.5" x14ac:dyDescent="0.25">
      <c r="A51" s="18"/>
      <c r="B51" s="46"/>
      <c r="C51" s="47"/>
      <c r="G51" s="45"/>
      <c r="H51" s="39"/>
      <c r="K51" s="48"/>
      <c r="L51" s="1"/>
    </row>
    <row r="52" spans="1:12" ht="17.25" thickBot="1" x14ac:dyDescent="0.3">
      <c r="A52" s="1"/>
      <c r="B52" s="49"/>
      <c r="C52" s="50"/>
      <c r="D52" s="51"/>
      <c r="E52" s="51"/>
      <c r="F52" s="51"/>
      <c r="G52" s="59"/>
      <c r="H52" s="52"/>
      <c r="I52" s="53"/>
      <c r="J52" s="53"/>
      <c r="K52" s="54"/>
      <c r="L52" s="1"/>
    </row>
    <row r="53" spans="1:12" ht="15.75" thickTop="1" x14ac:dyDescent="0.25">
      <c r="A53" s="1"/>
      <c r="B53" s="1"/>
      <c r="C53" s="1"/>
      <c r="D53" s="1"/>
      <c r="E53" s="1"/>
      <c r="F53" s="1"/>
      <c r="G53" s="1"/>
      <c r="H53" s="1"/>
      <c r="I53" s="1"/>
      <c r="J53" s="1"/>
      <c r="K53" s="1"/>
      <c r="L53" s="1"/>
    </row>
  </sheetData>
  <mergeCells count="23">
    <mergeCell ref="B25:G25"/>
    <mergeCell ref="H25:K25"/>
    <mergeCell ref="B6:C6"/>
    <mergeCell ref="D6:E6"/>
    <mergeCell ref="B7:C7"/>
    <mergeCell ref="D7:E7"/>
    <mergeCell ref="B8:C8"/>
    <mergeCell ref="D8:E8"/>
    <mergeCell ref="B9:C9"/>
    <mergeCell ref="D9:E9"/>
    <mergeCell ref="B10:C10"/>
    <mergeCell ref="B11:C11"/>
    <mergeCell ref="H12:K12"/>
    <mergeCell ref="B2:K2"/>
    <mergeCell ref="B4:E4"/>
    <mergeCell ref="G4:K4"/>
    <mergeCell ref="B5:C5"/>
    <mergeCell ref="D5:E5"/>
    <mergeCell ref="G5:G6"/>
    <mergeCell ref="H5:H6"/>
    <mergeCell ref="I5:I6"/>
    <mergeCell ref="J5:J6"/>
    <mergeCell ref="K5:K6"/>
  </mergeCells>
  <conditionalFormatting sqref="I11:I15">
    <cfRule type="dataBar" priority="6">
      <dataBar>
        <cfvo type="min"/>
        <cfvo type="max"/>
        <color rgb="FF638EC6"/>
      </dataBar>
      <extLst>
        <ext xmlns:x14="http://schemas.microsoft.com/office/spreadsheetml/2009/9/main" uri="{B025F937-C7B1-47D3-B67F-A62EFF666E3E}">
          <x14:id>{6D6EFF4A-C1DD-486B-AAAF-AACE8BD78AD6}</x14:id>
        </ext>
      </extLst>
    </cfRule>
  </conditionalFormatting>
  <conditionalFormatting sqref="I19:I23">
    <cfRule type="dataBar" priority="3">
      <dataBar>
        <cfvo type="min"/>
        <cfvo type="max"/>
        <color rgb="FF63C384"/>
      </dataBar>
      <extLst>
        <ext xmlns:x14="http://schemas.microsoft.com/office/spreadsheetml/2009/9/main" uri="{B025F937-C7B1-47D3-B67F-A62EFF666E3E}">
          <x14:id>{97540B52-1FC7-4915-AF48-89EDEB415690}</x14:id>
        </ext>
      </extLst>
    </cfRule>
  </conditionalFormatting>
  <conditionalFormatting sqref="K11:K15">
    <cfRule type="dataBar" priority="5">
      <dataBar>
        <cfvo type="min"/>
        <cfvo type="max"/>
        <color rgb="FFD6007B"/>
      </dataBar>
      <extLst>
        <ext xmlns:x14="http://schemas.microsoft.com/office/spreadsheetml/2009/9/main" uri="{B025F937-C7B1-47D3-B67F-A62EFF666E3E}">
          <x14:id>{6C1F0A1C-CFC4-4819-B3DA-F9C533FB6DB8}</x14:id>
        </ext>
      </extLst>
    </cfRule>
  </conditionalFormatting>
  <conditionalFormatting sqref="K13:K17">
    <cfRule type="dataBar" priority="1">
      <dataBar>
        <cfvo type="min"/>
        <cfvo type="max"/>
        <color rgb="FF638EC6"/>
      </dataBar>
      <extLst>
        <ext xmlns:x14="http://schemas.microsoft.com/office/spreadsheetml/2009/9/main" uri="{B025F937-C7B1-47D3-B67F-A62EFF666E3E}">
          <x14:id>{A95B85BB-0EB1-40C9-A101-0DB310E0AFF1}</x14:id>
        </ext>
      </extLst>
    </cfRule>
    <cfRule type="dataBar" priority="4">
      <dataBar>
        <cfvo type="min"/>
        <cfvo type="max"/>
        <color rgb="FFFFB628"/>
      </dataBar>
      <extLst>
        <ext xmlns:x14="http://schemas.microsoft.com/office/spreadsheetml/2009/9/main" uri="{B025F937-C7B1-47D3-B67F-A62EFF666E3E}">
          <x14:id>{8F039A07-E4D6-410A-83F9-F3C00099A007}</x14:id>
        </ext>
      </extLst>
    </cfRule>
  </conditionalFormatting>
  <conditionalFormatting sqref="K19:K23">
    <cfRule type="dataBar" priority="2">
      <dataBar>
        <cfvo type="min"/>
        <cfvo type="max"/>
        <color rgb="FF63C384"/>
      </dataBar>
      <extLst>
        <ext xmlns:x14="http://schemas.microsoft.com/office/spreadsheetml/2009/9/main" uri="{B025F937-C7B1-47D3-B67F-A62EFF666E3E}">
          <x14:id>{A9FBFEBE-7062-4C65-B432-C5E7C496C2CF}</x14:id>
        </ext>
      </extLst>
    </cfRule>
  </conditionalFormatting>
  <dataValidations count="3">
    <dataValidation type="list" allowBlank="1" errorTitle="Valeur invalide" error="Veuillez choisir Oui ou Non." promptTitle="Sélection" prompt="Choisissez : Oui ou Non" sqref="D8" xr:uid="{BFF4C37E-8802-4F68-83A4-31F8C56E43AF}">
      <formula1>"Oui,Non"</formula1>
      <formula2>0</formula2>
    </dataValidation>
    <dataValidation type="list" allowBlank="1" errorTitle="Valeur invalide" error="Veuillez choisir une valeur dans la liste." promptTitle="Sélection" prompt="Choisissez : Etablissement support ou Etablissement partie au GHT" sqref="D7" xr:uid="{0D9677C0-F234-418D-9C41-C5EE39D2F592}">
      <formula1>"Etablissement support,Etablissement partie au GHT"</formula1>
      <formula2>0</formula2>
    </dataValidation>
    <dataValidation type="list" allowBlank="1" showInputMessage="1" showErrorMessage="1" sqref="H27:H52" xr:uid="{D8CC0FCB-5CC9-463E-916C-A46184561420}">
      <formula1>"Madame, Monsieur"</formula1>
    </dataValidation>
  </dataValidations>
  <pageMargins left="0.7" right="0.7" top="0.75" bottom="0.75" header="0.3" footer="0.3"/>
  <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6D6EFF4A-C1DD-486B-AAAF-AACE8BD78AD6}">
            <x14:dataBar minLength="0" maxLength="100" border="1" negativeBarBorderColorSameAsPositive="0">
              <x14:cfvo type="autoMin"/>
              <x14:cfvo type="autoMax"/>
              <x14:borderColor rgb="FF638EC6"/>
              <x14:negativeFillColor rgb="FFFF0000"/>
              <x14:negativeBorderColor rgb="FFFF0000"/>
              <x14:axisColor rgb="FF000000"/>
            </x14:dataBar>
          </x14:cfRule>
          <xm:sqref>I11:I15</xm:sqref>
        </x14:conditionalFormatting>
        <x14:conditionalFormatting xmlns:xm="http://schemas.microsoft.com/office/excel/2006/main">
          <x14:cfRule type="dataBar" id="{97540B52-1FC7-4915-AF48-89EDEB415690}">
            <x14:dataBar minLength="0" maxLength="100" border="1" negativeBarBorderColorSameAsPositive="0">
              <x14:cfvo type="autoMin"/>
              <x14:cfvo type="autoMax"/>
              <x14:borderColor rgb="FF63C384"/>
              <x14:negativeFillColor rgb="FFFF0000"/>
              <x14:negativeBorderColor rgb="FFFF0000"/>
              <x14:axisColor rgb="FF000000"/>
            </x14:dataBar>
          </x14:cfRule>
          <xm:sqref>I19:I23</xm:sqref>
        </x14:conditionalFormatting>
        <x14:conditionalFormatting xmlns:xm="http://schemas.microsoft.com/office/excel/2006/main">
          <x14:cfRule type="dataBar" id="{6C1F0A1C-CFC4-4819-B3DA-F9C533FB6DB8}">
            <x14:dataBar minLength="0" maxLength="100" border="1" negativeBarBorderColorSameAsPositive="0">
              <x14:cfvo type="autoMin"/>
              <x14:cfvo type="autoMax"/>
              <x14:borderColor rgb="FFD6007B"/>
              <x14:negativeFillColor rgb="FFFF0000"/>
              <x14:negativeBorderColor rgb="FFFF0000"/>
              <x14:axisColor rgb="FF000000"/>
            </x14:dataBar>
          </x14:cfRule>
          <xm:sqref>K11:K15</xm:sqref>
        </x14:conditionalFormatting>
        <x14:conditionalFormatting xmlns:xm="http://schemas.microsoft.com/office/excel/2006/main">
          <x14:cfRule type="dataBar" id="{A95B85BB-0EB1-40C9-A101-0DB310E0AFF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8F039A07-E4D6-410A-83F9-F3C00099A007}">
            <x14:dataBar minLength="0" maxLength="100" border="1" negativeBarBorderColorSameAsPositive="0">
              <x14:cfvo type="autoMin"/>
              <x14:cfvo type="autoMax"/>
              <x14:borderColor rgb="FFFFB628"/>
              <x14:negativeFillColor rgb="FFFF0000"/>
              <x14:negativeBorderColor rgb="FFFF0000"/>
              <x14:axisColor rgb="FF000000"/>
            </x14:dataBar>
          </x14:cfRule>
          <xm:sqref>K13:K17</xm:sqref>
        </x14:conditionalFormatting>
        <x14:conditionalFormatting xmlns:xm="http://schemas.microsoft.com/office/excel/2006/main">
          <x14:cfRule type="dataBar" id="{A9FBFEBE-7062-4C65-B432-C5E7C496C2CF}">
            <x14:dataBar minLength="0" maxLength="100" border="1" negativeBarBorderColorSameAsPositive="0">
              <x14:cfvo type="autoMin"/>
              <x14:cfvo type="autoMax"/>
              <x14:borderColor rgb="FF63C384"/>
              <x14:negativeFillColor rgb="FFFF0000"/>
              <x14:negativeBorderColor rgb="FFFF0000"/>
              <x14:axisColor rgb="FF000000"/>
            </x14:dataBar>
          </x14:cfRule>
          <xm:sqref>K19:K23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5DE99D26-DDE1-4210-B3CB-5BA729688451}">
          <x14:formula1>
            <xm:f>'Liste Groupes de fonctions'!$B$25:$B$29</xm:f>
          </x14:formula1>
          <xm:sqref>B27:B52</xm:sqref>
        </x14:dataValidation>
        <x14:dataValidation type="list" allowBlank="1" showInputMessage="1" showErrorMessage="1" xr:uid="{AF024A0A-6765-4A1C-BD80-BDD235907F8A}">
          <x14:formula1>
            <xm:f>'Liste Groupes de fonctions'!$B$2:$B$23</xm:f>
          </x14:formula1>
          <xm:sqref>C27:C52</xm:sqref>
        </x14:dataValidation>
        <x14:dataValidation type="list" allowBlank="1" showInputMessage="1" showErrorMessage="1" xr:uid="{61E871E5-C3DA-4F72-8312-A44C8BD908C8}">
          <x14:formula1>
            <xm:f>'Liste motifs'!$B$3:$B$28</xm:f>
          </x14:formula1>
          <xm:sqref>E27:F52</xm:sqref>
        </x14:dataValidation>
        <x14:dataValidation type="list" allowBlank="1" showInputMessage="1" showErrorMessage="1" xr:uid="{0F3BA7C5-2C63-4C0C-9A68-7A5F6772241C}">
          <x14:formula1>
            <xm:f>Statut!$A$2:$A$10</xm:f>
          </x14:formula1>
          <xm:sqref>K27:K52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EA71-30DF-4E4E-96FC-A58E64388F01}">
  <dimension ref="A1:L53"/>
  <sheetViews>
    <sheetView zoomScale="90" zoomScaleNormal="90" workbookViewId="0">
      <selection activeCell="K33" sqref="K33"/>
    </sheetView>
  </sheetViews>
  <sheetFormatPr baseColWidth="10" defaultRowHeight="15" x14ac:dyDescent="0.25"/>
  <cols>
    <col min="1" max="1" width="2.42578125" customWidth="1"/>
    <col min="2" max="2" width="7.5703125" customWidth="1"/>
    <col min="3" max="3" width="73" customWidth="1"/>
    <col min="4" max="4" width="38.5703125" customWidth="1"/>
    <col min="5" max="6" width="33.7109375" customWidth="1"/>
    <col min="7" max="7" width="40" customWidth="1"/>
    <col min="8" max="10" width="15.7109375" customWidth="1"/>
    <col min="11" max="11" width="20.140625" customWidth="1"/>
  </cols>
  <sheetData>
    <row r="1" spans="1:12" ht="15.75" thickBot="1" x14ac:dyDescent="0.3">
      <c r="A1" s="1"/>
      <c r="B1" s="1"/>
      <c r="C1" s="2"/>
      <c r="D1" s="1"/>
      <c r="E1" s="1"/>
      <c r="F1" s="1"/>
      <c r="G1" s="1"/>
      <c r="H1" s="1"/>
      <c r="I1" s="1"/>
      <c r="J1" s="1"/>
      <c r="K1" s="1"/>
      <c r="L1" s="1"/>
    </row>
    <row r="2" spans="1:12" ht="20.25" thickBot="1" x14ac:dyDescent="0.35">
      <c r="A2" s="1"/>
      <c r="B2" s="76" t="s">
        <v>0</v>
      </c>
      <c r="C2" s="77"/>
      <c r="D2" s="77"/>
      <c r="E2" s="77"/>
      <c r="F2" s="77"/>
      <c r="G2" s="77"/>
      <c r="H2" s="77"/>
      <c r="I2" s="77"/>
      <c r="J2" s="77"/>
      <c r="K2" s="78"/>
      <c r="L2" s="1"/>
    </row>
    <row r="3" spans="1:12" ht="15.75" thickBot="1" x14ac:dyDescent="0.3">
      <c r="A3" s="1"/>
      <c r="B3" s="1"/>
      <c r="C3" s="2"/>
      <c r="D3" s="1"/>
      <c r="E3" s="1"/>
      <c r="F3" s="1"/>
      <c r="G3" s="1"/>
      <c r="H3" s="1"/>
      <c r="I3" s="1"/>
      <c r="J3" s="1"/>
      <c r="K3" s="1"/>
      <c r="L3" s="1"/>
    </row>
    <row r="4" spans="1:12" ht="18" thickBot="1" x14ac:dyDescent="0.3">
      <c r="A4" s="1"/>
      <c r="B4" s="79" t="s">
        <v>1</v>
      </c>
      <c r="C4" s="80"/>
      <c r="D4" s="80"/>
      <c r="E4" s="81"/>
      <c r="F4" s="1"/>
      <c r="G4" s="82" t="s">
        <v>2</v>
      </c>
      <c r="H4" s="83"/>
      <c r="I4" s="83"/>
      <c r="J4" s="83"/>
      <c r="K4" s="84"/>
      <c r="L4" s="1"/>
    </row>
    <row r="5" spans="1:12" ht="16.5" x14ac:dyDescent="0.25">
      <c r="A5" s="1"/>
      <c r="B5" s="85" t="s">
        <v>3</v>
      </c>
      <c r="C5" s="86"/>
      <c r="D5" s="87"/>
      <c r="E5" s="88"/>
      <c r="F5" s="1"/>
      <c r="G5" s="89" t="s">
        <v>4</v>
      </c>
      <c r="H5" s="91" t="s">
        <v>5</v>
      </c>
      <c r="I5" s="91" t="s">
        <v>6</v>
      </c>
      <c r="J5" s="91" t="s">
        <v>7</v>
      </c>
      <c r="K5" s="93" t="s">
        <v>8</v>
      </c>
      <c r="L5" s="1"/>
    </row>
    <row r="6" spans="1:12" ht="16.5" x14ac:dyDescent="0.25">
      <c r="A6" s="1"/>
      <c r="B6" s="98" t="s">
        <v>9</v>
      </c>
      <c r="C6" s="99"/>
      <c r="D6" s="100" t="s">
        <v>10</v>
      </c>
      <c r="E6" s="101"/>
      <c r="F6" s="1"/>
      <c r="G6" s="90"/>
      <c r="H6" s="92"/>
      <c r="I6" s="92"/>
      <c r="J6" s="92"/>
      <c r="K6" s="94"/>
      <c r="L6" s="1"/>
    </row>
    <row r="7" spans="1:12" ht="16.5" x14ac:dyDescent="0.25">
      <c r="A7" s="1"/>
      <c r="B7" s="102" t="s">
        <v>11</v>
      </c>
      <c r="C7" s="103"/>
      <c r="D7" s="104"/>
      <c r="E7" s="104"/>
      <c r="F7" s="1" t="s">
        <v>12</v>
      </c>
      <c r="G7" s="5" t="s">
        <v>13</v>
      </c>
      <c r="H7" s="6" t="s">
        <v>12</v>
      </c>
      <c r="I7" s="6" t="s">
        <v>12</v>
      </c>
      <c r="J7" s="7" t="s">
        <v>12</v>
      </c>
      <c r="K7" s="8" t="s">
        <v>12</v>
      </c>
      <c r="L7" s="1"/>
    </row>
    <row r="8" spans="1:12" ht="16.5" x14ac:dyDescent="0.25">
      <c r="A8" s="1"/>
      <c r="B8" s="98" t="s">
        <v>14</v>
      </c>
      <c r="C8" s="99"/>
      <c r="D8" s="105"/>
      <c r="E8" s="105"/>
      <c r="F8" s="1"/>
      <c r="G8" s="9" t="s">
        <v>15</v>
      </c>
      <c r="H8" s="10"/>
      <c r="I8" s="10"/>
      <c r="J8" s="3"/>
      <c r="K8" s="4"/>
      <c r="L8" s="1"/>
    </row>
    <row r="9" spans="1:12" ht="17.25" thickBot="1" x14ac:dyDescent="0.3">
      <c r="A9" s="1"/>
      <c r="B9" s="106" t="s">
        <v>16</v>
      </c>
      <c r="C9" s="107"/>
      <c r="D9" s="108"/>
      <c r="E9" s="109"/>
      <c r="F9" s="1"/>
      <c r="G9" s="12" t="s">
        <v>17</v>
      </c>
      <c r="H9" s="13" t="s">
        <v>12</v>
      </c>
      <c r="I9" s="13" t="s">
        <v>12</v>
      </c>
      <c r="J9" s="14" t="s">
        <v>12</v>
      </c>
      <c r="K9" s="11" t="s">
        <v>12</v>
      </c>
      <c r="L9" s="1"/>
    </row>
    <row r="10" spans="1:12" ht="16.5" x14ac:dyDescent="0.25">
      <c r="A10" s="1"/>
      <c r="B10" s="110" t="s">
        <v>18</v>
      </c>
      <c r="C10" s="111"/>
      <c r="D10" s="15"/>
      <c r="E10" s="1"/>
      <c r="F10" s="1"/>
      <c r="G10" s="1"/>
      <c r="H10" s="1"/>
      <c r="I10" s="1"/>
      <c r="J10" s="1"/>
      <c r="K10" s="1"/>
      <c r="L10" s="1"/>
    </row>
    <row r="11" spans="1:12" ht="17.25" thickBot="1" x14ac:dyDescent="0.3">
      <c r="A11" s="1"/>
      <c r="B11" s="112" t="s">
        <v>19</v>
      </c>
      <c r="C11" s="113"/>
      <c r="D11" s="16"/>
      <c r="E11" s="1"/>
      <c r="F11" s="1"/>
      <c r="G11" s="1"/>
      <c r="H11" s="17"/>
      <c r="I11" s="1"/>
      <c r="J11" s="1"/>
      <c r="K11" s="1"/>
      <c r="L11" s="1"/>
    </row>
    <row r="12" spans="1:12" ht="16.5" thickTop="1" thickBot="1" x14ac:dyDescent="0.3">
      <c r="A12" s="1"/>
      <c r="B12" s="1"/>
      <c r="C12" s="2"/>
      <c r="D12" s="1"/>
      <c r="E12" s="1" t="s">
        <v>12</v>
      </c>
      <c r="F12" s="1"/>
      <c r="G12" s="18"/>
      <c r="H12" s="114" t="s">
        <v>20</v>
      </c>
      <c r="I12" s="115"/>
      <c r="J12" s="115"/>
      <c r="K12" s="116"/>
      <c r="L12" s="1"/>
    </row>
    <row r="13" spans="1:12" ht="15.75" thickTop="1" x14ac:dyDescent="0.25">
      <c r="A13" s="1"/>
      <c r="B13" s="1"/>
      <c r="C13" s="2"/>
      <c r="D13" s="1"/>
      <c r="E13" s="1"/>
      <c r="F13" s="1"/>
      <c r="G13" s="18"/>
      <c r="H13" s="19" t="s">
        <v>21</v>
      </c>
      <c r="I13" s="1"/>
      <c r="J13" s="1"/>
      <c r="K13" s="20">
        <f>COUNTIF(Tableau46[Groupe],"EF")</f>
        <v>0</v>
      </c>
      <c r="L13" s="1"/>
    </row>
    <row r="14" spans="1:12" x14ac:dyDescent="0.25">
      <c r="A14" s="1"/>
      <c r="B14" s="1"/>
      <c r="C14" s="2"/>
      <c r="D14" s="1"/>
      <c r="E14" s="1" t="s">
        <v>12</v>
      </c>
      <c r="F14" s="1"/>
      <c r="G14" s="18"/>
      <c r="H14" s="19" t="s">
        <v>22</v>
      </c>
      <c r="I14" s="1"/>
      <c r="J14" s="1"/>
      <c r="K14" s="21">
        <f>COUNTIF(Tableau46[Groupe],"G1")</f>
        <v>0</v>
      </c>
      <c r="L14" s="1"/>
    </row>
    <row r="15" spans="1:12" x14ac:dyDescent="0.25">
      <c r="A15" s="1"/>
      <c r="B15" s="1"/>
      <c r="C15" s="2"/>
      <c r="D15" s="1"/>
      <c r="E15" s="22"/>
      <c r="F15" s="1"/>
      <c r="G15" s="18"/>
      <c r="H15" s="19" t="s">
        <v>23</v>
      </c>
      <c r="I15" s="1"/>
      <c r="J15" s="1"/>
      <c r="K15" s="21">
        <f>COUNTIF(Tableau46[Groupe],"G2")</f>
        <v>0</v>
      </c>
      <c r="L15" s="1"/>
    </row>
    <row r="16" spans="1:12" x14ac:dyDescent="0.25">
      <c r="A16" s="1"/>
      <c r="B16" s="1"/>
      <c r="C16" s="2"/>
      <c r="D16" s="1"/>
      <c r="E16" s="1"/>
      <c r="F16" s="1"/>
      <c r="G16" s="1"/>
      <c r="H16" s="19" t="s">
        <v>24</v>
      </c>
      <c r="I16" s="2"/>
      <c r="J16" s="23"/>
      <c r="K16" s="21">
        <f>COUNTIF(Tableau46[Groupe],"G3")</f>
        <v>0</v>
      </c>
      <c r="L16" s="1"/>
    </row>
    <row r="17" spans="1:12" ht="15.75" thickBot="1" x14ac:dyDescent="0.3">
      <c r="A17" s="1"/>
      <c r="B17" s="1"/>
      <c r="C17" s="2"/>
      <c r="D17" s="1"/>
      <c r="E17" s="1"/>
      <c r="F17" s="22"/>
      <c r="G17" s="1"/>
      <c r="H17" s="24" t="s">
        <v>25</v>
      </c>
      <c r="I17" s="25"/>
      <c r="J17" s="26"/>
      <c r="K17" s="27">
        <f>COUNTIF(Tableau46[Groupe],"G4")</f>
        <v>0</v>
      </c>
      <c r="L17" s="1"/>
    </row>
    <row r="18" spans="1:12" ht="16.5" thickTop="1" thickBot="1" x14ac:dyDescent="0.3">
      <c r="A18" s="1"/>
      <c r="B18" s="1"/>
      <c r="C18" s="2"/>
      <c r="D18" s="1"/>
      <c r="E18" s="1"/>
      <c r="F18" s="1"/>
      <c r="G18" s="1"/>
      <c r="H18" s="28"/>
      <c r="I18" s="29" t="s">
        <v>26</v>
      </c>
      <c r="J18" s="28"/>
      <c r="K18" s="29" t="s">
        <v>27</v>
      </c>
      <c r="L18" s="1"/>
    </row>
    <row r="19" spans="1:12" ht="15.75" thickTop="1" x14ac:dyDescent="0.25">
      <c r="A19" s="1"/>
      <c r="B19" s="1"/>
      <c r="C19" s="2"/>
      <c r="D19" s="1"/>
      <c r="E19" s="1"/>
      <c r="F19" s="1"/>
      <c r="G19" s="1"/>
      <c r="H19" s="30" t="s">
        <v>21</v>
      </c>
      <c r="I19" s="31">
        <f>COUNTIFS(Tableau46[Groupe],"EF",Tableau46[Civilité],"Monsieur")</f>
        <v>0</v>
      </c>
      <c r="J19" s="32"/>
      <c r="K19" s="20">
        <f>COUNTIFS(Tableau46[Groupe],"EF",Tableau46[Civilité],"Madame")</f>
        <v>0</v>
      </c>
      <c r="L19" s="1"/>
    </row>
    <row r="20" spans="1:12" x14ac:dyDescent="0.25">
      <c r="A20" s="1"/>
      <c r="B20" s="1"/>
      <c r="C20" s="2"/>
      <c r="D20" s="1"/>
      <c r="E20" s="1"/>
      <c r="F20" s="1"/>
      <c r="G20" s="1"/>
      <c r="H20" s="19" t="s">
        <v>22</v>
      </c>
      <c r="I20" s="33">
        <f>COUNTIFS(Tableau46[Groupe],"G1",Tableau46[Civilité],"Monsieur")</f>
        <v>0</v>
      </c>
      <c r="J20" s="1"/>
      <c r="K20" s="21">
        <f>COUNTIFS(Tableau46[Groupe],"G1",Tableau46[Civilité],"Madame")</f>
        <v>0</v>
      </c>
      <c r="L20" s="1"/>
    </row>
    <row r="21" spans="1:12" ht="15.75" x14ac:dyDescent="0.25">
      <c r="A21" s="1"/>
      <c r="B21" s="34"/>
      <c r="C21" s="34"/>
      <c r="D21" s="35"/>
      <c r="E21" s="1"/>
      <c r="F21" s="1"/>
      <c r="G21" s="1"/>
      <c r="H21" s="19" t="s">
        <v>23</v>
      </c>
      <c r="I21" s="33">
        <f>COUNTIFS(Tableau46[Groupe],"G2",Tableau46[Civilité],"Monsieur")</f>
        <v>0</v>
      </c>
      <c r="J21" s="1"/>
      <c r="K21" s="21">
        <f>COUNTIFS(Tableau46[Groupe],"G2",Tableau46[Civilité],"Madame")</f>
        <v>0</v>
      </c>
      <c r="L21" s="1"/>
    </row>
    <row r="22" spans="1:12" ht="15.75" x14ac:dyDescent="0.25">
      <c r="A22" s="1"/>
      <c r="B22" s="34"/>
      <c r="C22" s="34"/>
      <c r="D22" s="35"/>
      <c r="E22" s="1"/>
      <c r="F22" s="1"/>
      <c r="G22" s="1"/>
      <c r="H22" s="19" t="s">
        <v>24</v>
      </c>
      <c r="I22" s="33">
        <f>COUNTIFS(Tableau46[Groupe],"G3",Tableau46[Civilité],"Monsieur")</f>
        <v>0</v>
      </c>
      <c r="J22" s="23"/>
      <c r="K22" s="21">
        <f>COUNTIFS(Tableau46[Groupe],"G3",Tableau46[Civilité],"Madame")</f>
        <v>0</v>
      </c>
      <c r="L22" s="1"/>
    </row>
    <row r="23" spans="1:12" ht="16.5" thickBot="1" x14ac:dyDescent="0.3">
      <c r="A23" s="1"/>
      <c r="B23" s="34"/>
      <c r="C23" s="34"/>
      <c r="D23" s="35"/>
      <c r="E23" s="1"/>
      <c r="F23" s="1"/>
      <c r="G23" s="1"/>
      <c r="H23" s="24" t="s">
        <v>25</v>
      </c>
      <c r="I23" s="36">
        <f>COUNTIFS(Tableau46[Groupe],"G4",Tableau46[Civilité],"Monsieur")</f>
        <v>0</v>
      </c>
      <c r="J23" s="26"/>
      <c r="K23" s="27">
        <f>COUNTIFS(Tableau46[Groupe],"G4",Tableau46[Civilité],"Madame")</f>
        <v>0</v>
      </c>
      <c r="L23" s="1"/>
    </row>
    <row r="24" spans="1:12" ht="16.5" thickTop="1" thickBot="1" x14ac:dyDescent="0.3">
      <c r="A24" s="1"/>
      <c r="B24" s="1"/>
      <c r="C24" s="2"/>
      <c r="D24" s="1"/>
      <c r="E24" s="1"/>
      <c r="F24" s="1"/>
      <c r="G24" s="1"/>
      <c r="H24" s="1"/>
      <c r="I24" s="1"/>
      <c r="J24" s="1"/>
      <c r="K24" s="1"/>
      <c r="L24" s="1"/>
    </row>
    <row r="25" spans="1:12" ht="18" thickTop="1" x14ac:dyDescent="0.25">
      <c r="A25" s="1"/>
      <c r="B25" s="95" t="s">
        <v>29</v>
      </c>
      <c r="C25" s="96"/>
      <c r="D25" s="96"/>
      <c r="E25" s="96"/>
      <c r="F25" s="96"/>
      <c r="G25" s="97"/>
      <c r="H25" s="95" t="s">
        <v>30</v>
      </c>
      <c r="I25" s="96"/>
      <c r="J25" s="96"/>
      <c r="K25" s="97"/>
      <c r="L25" s="1"/>
    </row>
    <row r="26" spans="1:12" ht="15.75" x14ac:dyDescent="0.25">
      <c r="A26" s="1"/>
      <c r="B26" s="55" t="s">
        <v>31</v>
      </c>
      <c r="C26" s="56" t="s">
        <v>32</v>
      </c>
      <c r="D26" s="57" t="s">
        <v>33</v>
      </c>
      <c r="E26" s="57" t="s">
        <v>137</v>
      </c>
      <c r="F26" s="57" t="s">
        <v>138</v>
      </c>
      <c r="G26" s="57" t="s">
        <v>34</v>
      </c>
      <c r="H26" s="56" t="s">
        <v>35</v>
      </c>
      <c r="I26" s="57" t="s">
        <v>36</v>
      </c>
      <c r="J26" s="57" t="s">
        <v>37</v>
      </c>
      <c r="K26" s="58" t="s">
        <v>141</v>
      </c>
      <c r="L26" s="1"/>
    </row>
    <row r="27" spans="1:12" ht="16.5" x14ac:dyDescent="0.25">
      <c r="A27" s="1"/>
      <c r="B27" s="37"/>
      <c r="C27" s="38"/>
      <c r="D27" s="39"/>
      <c r="E27" s="39"/>
      <c r="F27" s="39"/>
      <c r="G27" s="39"/>
      <c r="H27" s="40"/>
      <c r="I27" s="41"/>
      <c r="J27" s="41"/>
      <c r="K27" s="42"/>
      <c r="L27" s="1"/>
    </row>
    <row r="28" spans="1:12" ht="16.5" x14ac:dyDescent="0.25">
      <c r="A28" s="1"/>
      <c r="B28" s="37"/>
      <c r="C28" s="38"/>
      <c r="D28" s="39"/>
      <c r="E28" s="39"/>
      <c r="F28" s="39"/>
      <c r="G28" s="39"/>
      <c r="H28" s="40"/>
      <c r="K28" s="42"/>
      <c r="L28" s="1"/>
    </row>
    <row r="29" spans="1:12" ht="17.25" customHeight="1" x14ac:dyDescent="0.25">
      <c r="A29" s="1"/>
      <c r="B29" s="37"/>
      <c r="C29" s="38"/>
      <c r="D29" s="39"/>
      <c r="E29" s="39"/>
      <c r="F29" s="39"/>
      <c r="G29" s="39"/>
      <c r="H29" s="40"/>
      <c r="K29" s="42"/>
      <c r="L29" s="1"/>
    </row>
    <row r="30" spans="1:12" ht="16.5" x14ac:dyDescent="0.25">
      <c r="A30" s="1"/>
      <c r="B30" s="37"/>
      <c r="C30" s="38"/>
      <c r="D30" s="39"/>
      <c r="E30" s="39"/>
      <c r="F30" s="39"/>
      <c r="G30" s="39"/>
      <c r="H30" s="40"/>
      <c r="K30" s="42"/>
      <c r="L30" s="1"/>
    </row>
    <row r="31" spans="1:12" ht="16.5" x14ac:dyDescent="0.25">
      <c r="A31" s="1"/>
      <c r="B31" s="37"/>
      <c r="C31" s="38"/>
      <c r="D31" s="39"/>
      <c r="E31" s="39"/>
      <c r="F31" s="39"/>
      <c r="G31" s="39"/>
      <c r="H31" s="40"/>
      <c r="K31" s="42"/>
      <c r="L31" s="1"/>
    </row>
    <row r="32" spans="1:12" ht="16.5" x14ac:dyDescent="0.3">
      <c r="A32" s="1"/>
      <c r="B32" s="37"/>
      <c r="C32" s="38"/>
      <c r="D32" s="43"/>
      <c r="E32" s="43"/>
      <c r="F32" s="43"/>
      <c r="G32" s="43"/>
      <c r="H32" s="40"/>
      <c r="K32" s="42"/>
      <c r="L32" s="1"/>
    </row>
    <row r="33" spans="1:12" ht="16.5" x14ac:dyDescent="0.3">
      <c r="A33" s="1"/>
      <c r="B33" s="37"/>
      <c r="C33" s="38"/>
      <c r="D33" s="43"/>
      <c r="E33" s="43"/>
      <c r="F33" s="43"/>
      <c r="G33" s="43"/>
      <c r="H33" s="40"/>
      <c r="K33" s="42"/>
      <c r="L33" s="1"/>
    </row>
    <row r="34" spans="1:12" ht="16.5" x14ac:dyDescent="0.3">
      <c r="A34" s="1"/>
      <c r="B34" s="37"/>
      <c r="C34" s="38"/>
      <c r="D34" s="43"/>
      <c r="E34" s="43"/>
      <c r="F34" s="43"/>
      <c r="G34" s="43"/>
      <c r="H34" s="40"/>
      <c r="K34" s="42"/>
      <c r="L34" s="1"/>
    </row>
    <row r="35" spans="1:12" ht="16.5" x14ac:dyDescent="0.3">
      <c r="A35" s="1"/>
      <c r="B35" s="37"/>
      <c r="C35" s="38"/>
      <c r="D35" s="43"/>
      <c r="E35" s="43"/>
      <c r="F35" s="43"/>
      <c r="G35" s="43"/>
      <c r="H35" s="40"/>
      <c r="K35" s="42"/>
      <c r="L35" s="1"/>
    </row>
    <row r="36" spans="1:12" ht="16.5" x14ac:dyDescent="0.3">
      <c r="A36" s="1"/>
      <c r="B36" s="37"/>
      <c r="C36" s="38"/>
      <c r="D36" s="43"/>
      <c r="E36" s="43"/>
      <c r="F36" s="43"/>
      <c r="G36" s="43"/>
      <c r="H36" s="40"/>
      <c r="K36" s="42"/>
      <c r="L36" s="1"/>
    </row>
    <row r="37" spans="1:12" ht="16.5" x14ac:dyDescent="0.25">
      <c r="A37" s="1"/>
      <c r="B37" s="37"/>
      <c r="C37" s="38"/>
      <c r="H37" s="40"/>
      <c r="K37" s="42"/>
      <c r="L37" s="1"/>
    </row>
    <row r="38" spans="1:12" ht="16.5" x14ac:dyDescent="0.25">
      <c r="A38" s="1"/>
      <c r="B38" s="37"/>
      <c r="C38" s="38"/>
      <c r="H38" s="40"/>
      <c r="K38" s="42"/>
      <c r="L38" s="1"/>
    </row>
    <row r="39" spans="1:12" ht="16.5" x14ac:dyDescent="0.25">
      <c r="A39" s="1"/>
      <c r="B39" s="37"/>
      <c r="C39" s="38"/>
      <c r="H39" s="40"/>
      <c r="K39" s="42"/>
      <c r="L39" s="1"/>
    </row>
    <row r="40" spans="1:12" ht="16.5" x14ac:dyDescent="0.25">
      <c r="A40" s="1"/>
      <c r="B40" s="37"/>
      <c r="C40" s="44"/>
      <c r="H40" s="40"/>
      <c r="K40" s="42"/>
      <c r="L40" s="1"/>
    </row>
    <row r="41" spans="1:12" ht="16.5" x14ac:dyDescent="0.25">
      <c r="A41" s="1"/>
      <c r="B41" s="37"/>
      <c r="C41" s="44"/>
      <c r="H41" s="40"/>
      <c r="K41" s="42"/>
      <c r="L41" s="1"/>
    </row>
    <row r="42" spans="1:12" ht="16.5" x14ac:dyDescent="0.25">
      <c r="A42" s="1"/>
      <c r="B42" s="37"/>
      <c r="C42" s="44"/>
      <c r="H42" s="40"/>
      <c r="K42" s="42"/>
      <c r="L42" s="1"/>
    </row>
    <row r="43" spans="1:12" ht="16.5" x14ac:dyDescent="0.25">
      <c r="A43" s="1"/>
      <c r="B43" s="37"/>
      <c r="C43" s="44"/>
      <c r="H43" s="40"/>
      <c r="K43" s="42"/>
      <c r="L43" s="1"/>
    </row>
    <row r="44" spans="1:12" ht="16.5" x14ac:dyDescent="0.25">
      <c r="A44" s="1"/>
      <c r="B44" s="37"/>
      <c r="C44" s="44"/>
      <c r="H44" s="40"/>
      <c r="K44" s="42"/>
      <c r="L44" s="1"/>
    </row>
    <row r="45" spans="1:12" ht="16.5" x14ac:dyDescent="0.25">
      <c r="A45" s="1"/>
      <c r="B45" s="37"/>
      <c r="C45" s="44"/>
      <c r="H45" s="40"/>
      <c r="K45" s="42"/>
      <c r="L45" s="1"/>
    </row>
    <row r="46" spans="1:12" ht="16.5" x14ac:dyDescent="0.25">
      <c r="A46" s="1"/>
      <c r="B46" s="37"/>
      <c r="C46" s="44"/>
      <c r="H46" s="40"/>
      <c r="K46" s="42"/>
      <c r="L46" s="1"/>
    </row>
    <row r="47" spans="1:12" ht="16.5" x14ac:dyDescent="0.25">
      <c r="A47" s="1"/>
      <c r="B47" s="37"/>
      <c r="C47" s="44"/>
      <c r="H47" s="40"/>
      <c r="K47" s="42"/>
      <c r="L47" s="1"/>
    </row>
    <row r="48" spans="1:12" ht="16.5" x14ac:dyDescent="0.25">
      <c r="A48" s="1"/>
      <c r="B48" s="37"/>
      <c r="C48" s="44"/>
      <c r="H48" s="40"/>
      <c r="K48" s="42"/>
      <c r="L48" s="1"/>
    </row>
    <row r="49" spans="1:12" ht="16.5" x14ac:dyDescent="0.25">
      <c r="A49" s="1"/>
      <c r="B49" s="37"/>
      <c r="C49" s="44"/>
      <c r="H49" s="40"/>
      <c r="K49" s="42"/>
      <c r="L49" s="1"/>
    </row>
    <row r="50" spans="1:12" ht="16.5" x14ac:dyDescent="0.25">
      <c r="A50" s="18"/>
      <c r="B50" s="37"/>
      <c r="C50" s="44"/>
      <c r="H50" s="40"/>
      <c r="K50" s="42"/>
      <c r="L50" s="1"/>
    </row>
    <row r="51" spans="1:12" ht="16.5" x14ac:dyDescent="0.25">
      <c r="A51" s="18"/>
      <c r="B51" s="46"/>
      <c r="C51" s="47"/>
      <c r="G51" s="45"/>
      <c r="H51" s="39"/>
      <c r="K51" s="48"/>
      <c r="L51" s="1"/>
    </row>
    <row r="52" spans="1:12" ht="17.25" thickBot="1" x14ac:dyDescent="0.3">
      <c r="A52" s="1"/>
      <c r="B52" s="49"/>
      <c r="C52" s="50"/>
      <c r="D52" s="51"/>
      <c r="E52" s="51"/>
      <c r="F52" s="51"/>
      <c r="G52" s="59"/>
      <c r="H52" s="52"/>
      <c r="I52" s="53"/>
      <c r="J52" s="53"/>
      <c r="K52" s="54"/>
      <c r="L52" s="1"/>
    </row>
    <row r="53" spans="1:12" ht="15.75" thickTop="1" x14ac:dyDescent="0.25">
      <c r="A53" s="1"/>
      <c r="B53" s="1"/>
      <c r="C53" s="1"/>
      <c r="D53" s="1"/>
      <c r="E53" s="1"/>
      <c r="F53" s="1"/>
      <c r="G53" s="1"/>
      <c r="H53" s="1"/>
      <c r="I53" s="1"/>
      <c r="J53" s="1"/>
      <c r="K53" s="1"/>
      <c r="L53" s="1"/>
    </row>
  </sheetData>
  <mergeCells count="23">
    <mergeCell ref="B25:G25"/>
    <mergeCell ref="H25:K25"/>
    <mergeCell ref="B6:C6"/>
    <mergeCell ref="D6:E6"/>
    <mergeCell ref="B7:C7"/>
    <mergeCell ref="D7:E7"/>
    <mergeCell ref="B8:C8"/>
    <mergeCell ref="D8:E8"/>
    <mergeCell ref="B9:C9"/>
    <mergeCell ref="D9:E9"/>
    <mergeCell ref="B10:C10"/>
    <mergeCell ref="B11:C11"/>
    <mergeCell ref="H12:K12"/>
    <mergeCell ref="B2:K2"/>
    <mergeCell ref="B4:E4"/>
    <mergeCell ref="G4:K4"/>
    <mergeCell ref="B5:C5"/>
    <mergeCell ref="D5:E5"/>
    <mergeCell ref="G5:G6"/>
    <mergeCell ref="H5:H6"/>
    <mergeCell ref="I5:I6"/>
    <mergeCell ref="J5:J6"/>
    <mergeCell ref="K5:K6"/>
  </mergeCells>
  <conditionalFormatting sqref="I11:I15">
    <cfRule type="dataBar" priority="6">
      <dataBar>
        <cfvo type="min"/>
        <cfvo type="max"/>
        <color rgb="FF638EC6"/>
      </dataBar>
      <extLst>
        <ext xmlns:x14="http://schemas.microsoft.com/office/spreadsheetml/2009/9/main" uri="{B025F937-C7B1-47D3-B67F-A62EFF666E3E}">
          <x14:id>{E3FF7BAF-1B83-4209-8786-9692FA52EA9F}</x14:id>
        </ext>
      </extLst>
    </cfRule>
  </conditionalFormatting>
  <conditionalFormatting sqref="I19:I23">
    <cfRule type="dataBar" priority="3">
      <dataBar>
        <cfvo type="min"/>
        <cfvo type="max"/>
        <color rgb="FF63C384"/>
      </dataBar>
      <extLst>
        <ext xmlns:x14="http://schemas.microsoft.com/office/spreadsheetml/2009/9/main" uri="{B025F937-C7B1-47D3-B67F-A62EFF666E3E}">
          <x14:id>{61E1B926-E689-4F08-ABE2-EC92328304B6}</x14:id>
        </ext>
      </extLst>
    </cfRule>
  </conditionalFormatting>
  <conditionalFormatting sqref="K11:K15">
    <cfRule type="dataBar" priority="5">
      <dataBar>
        <cfvo type="min"/>
        <cfvo type="max"/>
        <color rgb="FFD6007B"/>
      </dataBar>
      <extLst>
        <ext xmlns:x14="http://schemas.microsoft.com/office/spreadsheetml/2009/9/main" uri="{B025F937-C7B1-47D3-B67F-A62EFF666E3E}">
          <x14:id>{A1FE3536-C23C-45C5-AF14-8171C2719AA7}</x14:id>
        </ext>
      </extLst>
    </cfRule>
  </conditionalFormatting>
  <conditionalFormatting sqref="K13:K17">
    <cfRule type="dataBar" priority="1">
      <dataBar>
        <cfvo type="min"/>
        <cfvo type="max"/>
        <color rgb="FF638EC6"/>
      </dataBar>
      <extLst>
        <ext xmlns:x14="http://schemas.microsoft.com/office/spreadsheetml/2009/9/main" uri="{B025F937-C7B1-47D3-B67F-A62EFF666E3E}">
          <x14:id>{DD286DAE-7730-4E0C-A562-3D0A75E74EBF}</x14:id>
        </ext>
      </extLst>
    </cfRule>
    <cfRule type="dataBar" priority="4">
      <dataBar>
        <cfvo type="min"/>
        <cfvo type="max"/>
        <color rgb="FFFFB628"/>
      </dataBar>
      <extLst>
        <ext xmlns:x14="http://schemas.microsoft.com/office/spreadsheetml/2009/9/main" uri="{B025F937-C7B1-47D3-B67F-A62EFF666E3E}">
          <x14:id>{0200E0EE-1055-4501-8F93-E9DEA6372D79}</x14:id>
        </ext>
      </extLst>
    </cfRule>
  </conditionalFormatting>
  <conditionalFormatting sqref="K19:K23">
    <cfRule type="dataBar" priority="2">
      <dataBar>
        <cfvo type="min"/>
        <cfvo type="max"/>
        <color rgb="FF63C384"/>
      </dataBar>
      <extLst>
        <ext xmlns:x14="http://schemas.microsoft.com/office/spreadsheetml/2009/9/main" uri="{B025F937-C7B1-47D3-B67F-A62EFF666E3E}">
          <x14:id>{56B01F4A-89DA-43DB-A1C8-7D2BCFFFDEFC}</x14:id>
        </ext>
      </extLst>
    </cfRule>
  </conditionalFormatting>
  <dataValidations count="3">
    <dataValidation type="list" allowBlank="1" showInputMessage="1" showErrorMessage="1" sqref="H27:H52" xr:uid="{52D30109-15DF-4801-9AAC-DCC39428A297}">
      <formula1>"Madame, Monsieur"</formula1>
    </dataValidation>
    <dataValidation type="list" allowBlank="1" errorTitle="Valeur invalide" error="Veuillez choisir une valeur dans la liste." promptTitle="Sélection" prompt="Choisissez : Etablissement support ou Etablissement partie au GHT" sqref="D7" xr:uid="{C3044D7B-74AA-4EE3-A23B-554BF1D963C6}">
      <formula1>"Etablissement support,Etablissement partie au GHT"</formula1>
      <formula2>0</formula2>
    </dataValidation>
    <dataValidation type="list" allowBlank="1" errorTitle="Valeur invalide" error="Veuillez choisir Oui ou Non." promptTitle="Sélection" prompt="Choisissez : Oui ou Non" sqref="D8" xr:uid="{F3946BC2-469F-4302-9D7B-EF35E8A41F4C}">
      <formula1>"Oui,Non"</formula1>
      <formula2>0</formula2>
    </dataValidation>
  </dataValidations>
  <pageMargins left="0.7" right="0.7" top="0.75" bottom="0.75" header="0.3" footer="0.3"/>
  <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3FF7BAF-1B83-4209-8786-9692FA52EA9F}">
            <x14:dataBar minLength="0" maxLength="100" border="1" negativeBarBorderColorSameAsPositive="0">
              <x14:cfvo type="autoMin"/>
              <x14:cfvo type="autoMax"/>
              <x14:borderColor rgb="FF638EC6"/>
              <x14:negativeFillColor rgb="FFFF0000"/>
              <x14:negativeBorderColor rgb="FFFF0000"/>
              <x14:axisColor rgb="FF000000"/>
            </x14:dataBar>
          </x14:cfRule>
          <xm:sqref>I11:I15</xm:sqref>
        </x14:conditionalFormatting>
        <x14:conditionalFormatting xmlns:xm="http://schemas.microsoft.com/office/excel/2006/main">
          <x14:cfRule type="dataBar" id="{61E1B926-E689-4F08-ABE2-EC92328304B6}">
            <x14:dataBar minLength="0" maxLength="100" border="1" negativeBarBorderColorSameAsPositive="0">
              <x14:cfvo type="autoMin"/>
              <x14:cfvo type="autoMax"/>
              <x14:borderColor rgb="FF63C384"/>
              <x14:negativeFillColor rgb="FFFF0000"/>
              <x14:negativeBorderColor rgb="FFFF0000"/>
              <x14:axisColor rgb="FF000000"/>
            </x14:dataBar>
          </x14:cfRule>
          <xm:sqref>I19:I23</xm:sqref>
        </x14:conditionalFormatting>
        <x14:conditionalFormatting xmlns:xm="http://schemas.microsoft.com/office/excel/2006/main">
          <x14:cfRule type="dataBar" id="{A1FE3536-C23C-45C5-AF14-8171C2719AA7}">
            <x14:dataBar minLength="0" maxLength="100" border="1" negativeBarBorderColorSameAsPositive="0">
              <x14:cfvo type="autoMin"/>
              <x14:cfvo type="autoMax"/>
              <x14:borderColor rgb="FFD6007B"/>
              <x14:negativeFillColor rgb="FFFF0000"/>
              <x14:negativeBorderColor rgb="FFFF0000"/>
              <x14:axisColor rgb="FF000000"/>
            </x14:dataBar>
          </x14:cfRule>
          <xm:sqref>K11:K15</xm:sqref>
        </x14:conditionalFormatting>
        <x14:conditionalFormatting xmlns:xm="http://schemas.microsoft.com/office/excel/2006/main">
          <x14:cfRule type="dataBar" id="{DD286DAE-7730-4E0C-A562-3D0A75E74EBF}">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200E0EE-1055-4501-8F93-E9DEA6372D79}">
            <x14:dataBar minLength="0" maxLength="100" border="1" negativeBarBorderColorSameAsPositive="0">
              <x14:cfvo type="autoMin"/>
              <x14:cfvo type="autoMax"/>
              <x14:borderColor rgb="FFFFB628"/>
              <x14:negativeFillColor rgb="FFFF0000"/>
              <x14:negativeBorderColor rgb="FFFF0000"/>
              <x14:axisColor rgb="FF000000"/>
            </x14:dataBar>
          </x14:cfRule>
          <xm:sqref>K13:K17</xm:sqref>
        </x14:conditionalFormatting>
        <x14:conditionalFormatting xmlns:xm="http://schemas.microsoft.com/office/excel/2006/main">
          <x14:cfRule type="dataBar" id="{56B01F4A-89DA-43DB-A1C8-7D2BCFFFDEFC}">
            <x14:dataBar minLength="0" maxLength="100" border="1" negativeBarBorderColorSameAsPositive="0">
              <x14:cfvo type="autoMin"/>
              <x14:cfvo type="autoMax"/>
              <x14:borderColor rgb="FF63C384"/>
              <x14:negativeFillColor rgb="FFFF0000"/>
              <x14:negativeBorderColor rgb="FFFF0000"/>
              <x14:axisColor rgb="FF000000"/>
            </x14:dataBar>
          </x14:cfRule>
          <xm:sqref>K19:K23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A449AF38-69F4-4B4A-8043-338332A0A2D2}">
          <x14:formula1>
            <xm:f>Statut!$A$2:$A$10</xm:f>
          </x14:formula1>
          <xm:sqref>K27:K52</xm:sqref>
        </x14:dataValidation>
        <x14:dataValidation type="list" allowBlank="1" showInputMessage="1" showErrorMessage="1" xr:uid="{EC42396C-8384-41FA-96DF-EBD571ADBC20}">
          <x14:formula1>
            <xm:f>'Liste motifs'!$B$3:$B$28</xm:f>
          </x14:formula1>
          <xm:sqref>E27:F52</xm:sqref>
        </x14:dataValidation>
        <x14:dataValidation type="list" allowBlank="1" showInputMessage="1" showErrorMessage="1" xr:uid="{AA490B7D-4F28-49BB-A297-DACF2C74F736}">
          <x14:formula1>
            <xm:f>'Liste Groupes de fonctions'!$B$2:$B$23</xm:f>
          </x14:formula1>
          <xm:sqref>C27:C52</xm:sqref>
        </x14:dataValidation>
        <x14:dataValidation type="list" allowBlank="1" showInputMessage="1" showErrorMessage="1" xr:uid="{78635A24-D11E-41BC-AC65-C9D4F8FA9292}">
          <x14:formula1>
            <xm:f>'Liste Groupes de fonctions'!$B$25:$B$29</xm:f>
          </x14:formula1>
          <xm:sqref>B27:B52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591F-F832-4E1F-9AF0-DC5AE22EE332}">
  <dimension ref="A1:L53"/>
  <sheetViews>
    <sheetView zoomScale="90" zoomScaleNormal="90" workbookViewId="0">
      <selection activeCell="G36" sqref="G36"/>
    </sheetView>
  </sheetViews>
  <sheetFormatPr baseColWidth="10" defaultRowHeight="15" x14ac:dyDescent="0.25"/>
  <cols>
    <col min="1" max="1" width="2.42578125" customWidth="1"/>
    <col min="2" max="2" width="7.5703125" customWidth="1"/>
    <col min="3" max="3" width="73" customWidth="1"/>
    <col min="4" max="4" width="38.5703125" customWidth="1"/>
    <col min="5" max="6" width="33.7109375" customWidth="1"/>
    <col min="7" max="7" width="40" customWidth="1"/>
    <col min="8" max="10" width="15.7109375" customWidth="1"/>
    <col min="11" max="11" width="20.140625" customWidth="1"/>
  </cols>
  <sheetData>
    <row r="1" spans="1:12" ht="15.75" thickBot="1" x14ac:dyDescent="0.3">
      <c r="A1" s="1"/>
      <c r="B1" s="1"/>
      <c r="C1" s="2"/>
      <c r="D1" s="1"/>
      <c r="E1" s="1"/>
      <c r="F1" s="1"/>
      <c r="G1" s="1"/>
      <c r="H1" s="1"/>
      <c r="I1" s="1"/>
      <c r="J1" s="1"/>
      <c r="K1" s="1"/>
      <c r="L1" s="1"/>
    </row>
    <row r="2" spans="1:12" ht="20.25" thickBot="1" x14ac:dyDescent="0.35">
      <c r="A2" s="1"/>
      <c r="B2" s="76" t="s">
        <v>0</v>
      </c>
      <c r="C2" s="77"/>
      <c r="D2" s="77"/>
      <c r="E2" s="77"/>
      <c r="F2" s="77"/>
      <c r="G2" s="77"/>
      <c r="H2" s="77"/>
      <c r="I2" s="77"/>
      <c r="J2" s="77"/>
      <c r="K2" s="78"/>
      <c r="L2" s="1"/>
    </row>
    <row r="3" spans="1:12" ht="15.75" thickBot="1" x14ac:dyDescent="0.3">
      <c r="A3" s="1"/>
      <c r="B3" s="1"/>
      <c r="C3" s="2"/>
      <c r="D3" s="1"/>
      <c r="E3" s="1"/>
      <c r="F3" s="1"/>
      <c r="G3" s="1"/>
      <c r="H3" s="1"/>
      <c r="I3" s="1"/>
      <c r="J3" s="1"/>
      <c r="K3" s="1"/>
      <c r="L3" s="1"/>
    </row>
    <row r="4" spans="1:12" ht="18" thickBot="1" x14ac:dyDescent="0.3">
      <c r="A4" s="1"/>
      <c r="B4" s="79" t="s">
        <v>1</v>
      </c>
      <c r="C4" s="80"/>
      <c r="D4" s="80"/>
      <c r="E4" s="81"/>
      <c r="F4" s="1"/>
      <c r="G4" s="82" t="s">
        <v>2</v>
      </c>
      <c r="H4" s="83"/>
      <c r="I4" s="83"/>
      <c r="J4" s="83"/>
      <c r="K4" s="84"/>
      <c r="L4" s="1"/>
    </row>
    <row r="5" spans="1:12" ht="16.5" x14ac:dyDescent="0.25">
      <c r="A5" s="1"/>
      <c r="B5" s="85" t="s">
        <v>3</v>
      </c>
      <c r="C5" s="86"/>
      <c r="D5" s="87"/>
      <c r="E5" s="88"/>
      <c r="F5" s="1"/>
      <c r="G5" s="89" t="s">
        <v>4</v>
      </c>
      <c r="H5" s="91" t="s">
        <v>5</v>
      </c>
      <c r="I5" s="91" t="s">
        <v>6</v>
      </c>
      <c r="J5" s="91" t="s">
        <v>7</v>
      </c>
      <c r="K5" s="93" t="s">
        <v>8</v>
      </c>
      <c r="L5" s="1"/>
    </row>
    <row r="6" spans="1:12" ht="16.5" x14ac:dyDescent="0.25">
      <c r="A6" s="1"/>
      <c r="B6" s="98" t="s">
        <v>9</v>
      </c>
      <c r="C6" s="99"/>
      <c r="D6" s="100" t="s">
        <v>10</v>
      </c>
      <c r="E6" s="101"/>
      <c r="F6" s="1"/>
      <c r="G6" s="90"/>
      <c r="H6" s="92"/>
      <c r="I6" s="92"/>
      <c r="J6" s="92"/>
      <c r="K6" s="94"/>
      <c r="L6" s="1"/>
    </row>
    <row r="7" spans="1:12" ht="16.5" x14ac:dyDescent="0.25">
      <c r="A7" s="1"/>
      <c r="B7" s="102" t="s">
        <v>11</v>
      </c>
      <c r="C7" s="103"/>
      <c r="D7" s="104"/>
      <c r="E7" s="104"/>
      <c r="F7" s="1" t="s">
        <v>12</v>
      </c>
      <c r="G7" s="5" t="s">
        <v>13</v>
      </c>
      <c r="H7" s="6" t="s">
        <v>12</v>
      </c>
      <c r="I7" s="6" t="s">
        <v>12</v>
      </c>
      <c r="J7" s="7" t="s">
        <v>12</v>
      </c>
      <c r="K7" s="8" t="s">
        <v>12</v>
      </c>
      <c r="L7" s="1"/>
    </row>
    <row r="8" spans="1:12" ht="16.5" x14ac:dyDescent="0.25">
      <c r="A8" s="1"/>
      <c r="B8" s="98" t="s">
        <v>14</v>
      </c>
      <c r="C8" s="99"/>
      <c r="D8" s="105"/>
      <c r="E8" s="105"/>
      <c r="F8" s="1"/>
      <c r="G8" s="9" t="s">
        <v>15</v>
      </c>
      <c r="H8" s="10"/>
      <c r="I8" s="10"/>
      <c r="J8" s="3"/>
      <c r="K8" s="4"/>
      <c r="L8" s="1"/>
    </row>
    <row r="9" spans="1:12" ht="17.25" thickBot="1" x14ac:dyDescent="0.3">
      <c r="A9" s="1"/>
      <c r="B9" s="106" t="s">
        <v>16</v>
      </c>
      <c r="C9" s="107"/>
      <c r="D9" s="108"/>
      <c r="E9" s="109"/>
      <c r="F9" s="1"/>
      <c r="G9" s="12" t="s">
        <v>17</v>
      </c>
      <c r="H9" s="13" t="s">
        <v>12</v>
      </c>
      <c r="I9" s="13" t="s">
        <v>12</v>
      </c>
      <c r="J9" s="14" t="s">
        <v>12</v>
      </c>
      <c r="K9" s="11" t="s">
        <v>12</v>
      </c>
      <c r="L9" s="1"/>
    </row>
    <row r="10" spans="1:12" ht="16.5" x14ac:dyDescent="0.25">
      <c r="A10" s="1"/>
      <c r="B10" s="110" t="s">
        <v>18</v>
      </c>
      <c r="C10" s="111"/>
      <c r="D10" s="15"/>
      <c r="E10" s="1"/>
      <c r="F10" s="1"/>
      <c r="G10" s="1"/>
      <c r="H10" s="1"/>
      <c r="I10" s="1"/>
      <c r="J10" s="1"/>
      <c r="K10" s="1"/>
      <c r="L10" s="1"/>
    </row>
    <row r="11" spans="1:12" ht="17.25" thickBot="1" x14ac:dyDescent="0.3">
      <c r="A11" s="1"/>
      <c r="B11" s="112" t="s">
        <v>19</v>
      </c>
      <c r="C11" s="113"/>
      <c r="D11" s="16"/>
      <c r="E11" s="1"/>
      <c r="F11" s="1"/>
      <c r="G11" s="1"/>
      <c r="H11" s="17"/>
      <c r="I11" s="1"/>
      <c r="J11" s="1"/>
      <c r="K11" s="1"/>
      <c r="L11" s="1"/>
    </row>
    <row r="12" spans="1:12" ht="16.5" thickTop="1" thickBot="1" x14ac:dyDescent="0.3">
      <c r="A12" s="1"/>
      <c r="B12" s="1"/>
      <c r="C12" s="2"/>
      <c r="D12" s="1"/>
      <c r="E12" s="1" t="s">
        <v>12</v>
      </c>
      <c r="F12" s="1"/>
      <c r="G12" s="18"/>
      <c r="H12" s="114" t="s">
        <v>20</v>
      </c>
      <c r="I12" s="115"/>
      <c r="J12" s="115"/>
      <c r="K12" s="116"/>
      <c r="L12" s="1"/>
    </row>
    <row r="13" spans="1:12" ht="15.75" thickTop="1" x14ac:dyDescent="0.25">
      <c r="A13" s="1"/>
      <c r="B13" s="1"/>
      <c r="C13" s="2"/>
      <c r="D13" s="1"/>
      <c r="E13" s="1"/>
      <c r="F13" s="1"/>
      <c r="G13" s="18"/>
      <c r="H13" s="19" t="s">
        <v>21</v>
      </c>
      <c r="I13" s="1"/>
      <c r="J13" s="1"/>
      <c r="K13" s="20">
        <f>COUNTIF(Tableau4623[Groupe],"EF")</f>
        <v>0</v>
      </c>
      <c r="L13" s="1"/>
    </row>
    <row r="14" spans="1:12" x14ac:dyDescent="0.25">
      <c r="A14" s="1"/>
      <c r="B14" s="1"/>
      <c r="C14" s="2"/>
      <c r="D14" s="1"/>
      <c r="E14" s="1" t="s">
        <v>12</v>
      </c>
      <c r="F14" s="1"/>
      <c r="G14" s="18"/>
      <c r="H14" s="19" t="s">
        <v>22</v>
      </c>
      <c r="I14" s="1"/>
      <c r="J14" s="1"/>
      <c r="K14" s="21">
        <f>COUNTIF(Tableau4623[Groupe],"G1")</f>
        <v>0</v>
      </c>
      <c r="L14" s="1"/>
    </row>
    <row r="15" spans="1:12" x14ac:dyDescent="0.25">
      <c r="A15" s="1"/>
      <c r="B15" s="1"/>
      <c r="C15" s="2"/>
      <c r="D15" s="1"/>
      <c r="E15" s="22"/>
      <c r="F15" s="1"/>
      <c r="G15" s="18"/>
      <c r="H15" s="19" t="s">
        <v>23</v>
      </c>
      <c r="I15" s="1"/>
      <c r="J15" s="1"/>
      <c r="K15" s="21">
        <f>COUNTIF(Tableau4623[Groupe],"G2")</f>
        <v>0</v>
      </c>
      <c r="L15" s="1"/>
    </row>
    <row r="16" spans="1:12" x14ac:dyDescent="0.25">
      <c r="A16" s="1"/>
      <c r="B16" s="1"/>
      <c r="C16" s="2"/>
      <c r="D16" s="1"/>
      <c r="E16" s="1"/>
      <c r="F16" s="1"/>
      <c r="G16" s="1"/>
      <c r="H16" s="19" t="s">
        <v>24</v>
      </c>
      <c r="I16" s="2"/>
      <c r="J16" s="23"/>
      <c r="K16" s="21">
        <f>COUNTIF(Tableau4623[Groupe],"G3")</f>
        <v>0</v>
      </c>
      <c r="L16" s="1"/>
    </row>
    <row r="17" spans="1:12" ht="15.75" thickBot="1" x14ac:dyDescent="0.3">
      <c r="A17" s="1"/>
      <c r="B17" s="1"/>
      <c r="C17" s="2"/>
      <c r="D17" s="1"/>
      <c r="E17" s="1"/>
      <c r="F17" s="22"/>
      <c r="G17" s="1"/>
      <c r="H17" s="24" t="s">
        <v>25</v>
      </c>
      <c r="I17" s="25"/>
      <c r="J17" s="26"/>
      <c r="K17" s="27">
        <f>COUNTIF(Tableau4623[Groupe],"G4")</f>
        <v>0</v>
      </c>
      <c r="L17" s="1"/>
    </row>
    <row r="18" spans="1:12" ht="16.5" thickTop="1" thickBot="1" x14ac:dyDescent="0.3">
      <c r="A18" s="1"/>
      <c r="B18" s="1"/>
      <c r="C18" s="2"/>
      <c r="D18" s="1"/>
      <c r="E18" s="1"/>
      <c r="F18" s="1"/>
      <c r="G18" s="1"/>
      <c r="H18" s="28"/>
      <c r="I18" s="29" t="s">
        <v>26</v>
      </c>
      <c r="J18" s="28"/>
      <c r="K18" s="29" t="s">
        <v>27</v>
      </c>
      <c r="L18" s="1"/>
    </row>
    <row r="19" spans="1:12" ht="15.75" thickTop="1" x14ac:dyDescent="0.25">
      <c r="A19" s="1"/>
      <c r="B19" s="1"/>
      <c r="C19" s="2"/>
      <c r="D19" s="1"/>
      <c r="E19" s="1"/>
      <c r="F19" s="1"/>
      <c r="G19" s="1"/>
      <c r="H19" s="30" t="s">
        <v>21</v>
      </c>
      <c r="I19" s="31">
        <f>COUNTIFS(Tableau4623[Groupe],"EF",Tableau4623[Civilité],"Monsieur")</f>
        <v>0</v>
      </c>
      <c r="J19" s="32"/>
      <c r="K19" s="20">
        <f>COUNTIFS(Tableau4623[Groupe],"EF",Tableau4623[Civilité],"Madame")</f>
        <v>0</v>
      </c>
      <c r="L19" s="1"/>
    </row>
    <row r="20" spans="1:12" x14ac:dyDescent="0.25">
      <c r="A20" s="1"/>
      <c r="B20" s="1"/>
      <c r="C20" s="2"/>
      <c r="D20" s="1"/>
      <c r="E20" s="1"/>
      <c r="F20" s="1"/>
      <c r="G20" s="1"/>
      <c r="H20" s="19" t="s">
        <v>22</v>
      </c>
      <c r="I20" s="33">
        <f>COUNTIFS(Tableau4623[Groupe],"G1",Tableau4623[Civilité],"Monsieur")</f>
        <v>0</v>
      </c>
      <c r="J20" s="1"/>
      <c r="K20" s="21">
        <f>COUNTIFS(Tableau4623[Groupe],"G1",Tableau4623[Civilité],"Madame")</f>
        <v>0</v>
      </c>
      <c r="L20" s="1"/>
    </row>
    <row r="21" spans="1:12" ht="15.75" x14ac:dyDescent="0.25">
      <c r="A21" s="1"/>
      <c r="B21" s="34"/>
      <c r="C21" s="34"/>
      <c r="D21" s="35"/>
      <c r="E21" s="1"/>
      <c r="F21" s="1"/>
      <c r="G21" s="1"/>
      <c r="H21" s="19" t="s">
        <v>23</v>
      </c>
      <c r="I21" s="33">
        <f>COUNTIFS(Tableau4623[Groupe],"G2",Tableau4623[Civilité],"Monsieur")</f>
        <v>0</v>
      </c>
      <c r="J21" s="1"/>
      <c r="K21" s="21">
        <f>COUNTIFS(Tableau4623[Groupe],"G2",Tableau4623[Civilité],"Madame")</f>
        <v>0</v>
      </c>
      <c r="L21" s="1"/>
    </row>
    <row r="22" spans="1:12" ht="15.75" x14ac:dyDescent="0.25">
      <c r="A22" s="1"/>
      <c r="B22" s="34"/>
      <c r="C22" s="34"/>
      <c r="D22" s="35"/>
      <c r="E22" s="1"/>
      <c r="F22" s="1"/>
      <c r="G22" s="1"/>
      <c r="H22" s="19" t="s">
        <v>24</v>
      </c>
      <c r="I22" s="33">
        <f>COUNTIFS(Tableau4623[Groupe],"G3",Tableau4623[Civilité],"Monsieur")</f>
        <v>0</v>
      </c>
      <c r="J22" s="23"/>
      <c r="K22" s="21">
        <f>COUNTIFS(Tableau4623[Groupe],"G3",Tableau4623[Civilité],"Madame")</f>
        <v>0</v>
      </c>
      <c r="L22" s="1"/>
    </row>
    <row r="23" spans="1:12" ht="16.5" thickBot="1" x14ac:dyDescent="0.3">
      <c r="A23" s="1"/>
      <c r="B23" s="34"/>
      <c r="C23" s="34"/>
      <c r="D23" s="35"/>
      <c r="E23" s="1"/>
      <c r="F23" s="1"/>
      <c r="G23" s="1"/>
      <c r="H23" s="24" t="s">
        <v>25</v>
      </c>
      <c r="I23" s="36">
        <f>COUNTIFS(Tableau4623[Groupe],"G4",Tableau4623[Civilité],"Monsieur")</f>
        <v>0</v>
      </c>
      <c r="J23" s="26"/>
      <c r="K23" s="27">
        <f>COUNTIFS(Tableau4623[Groupe],"G4",Tableau4623[Civilité],"Madame")</f>
        <v>0</v>
      </c>
      <c r="L23" s="1"/>
    </row>
    <row r="24" spans="1:12" ht="16.5" thickTop="1" thickBot="1" x14ac:dyDescent="0.3">
      <c r="A24" s="1"/>
      <c r="B24" s="1"/>
      <c r="C24" s="2"/>
      <c r="D24" s="1"/>
      <c r="E24" s="1"/>
      <c r="F24" s="1"/>
      <c r="G24" s="1"/>
      <c r="H24" s="1"/>
      <c r="I24" s="1"/>
      <c r="J24" s="1"/>
      <c r="K24" s="1"/>
      <c r="L24" s="1"/>
    </row>
    <row r="25" spans="1:12" ht="18" thickTop="1" x14ac:dyDescent="0.25">
      <c r="A25" s="1"/>
      <c r="B25" s="95" t="s">
        <v>29</v>
      </c>
      <c r="C25" s="96"/>
      <c r="D25" s="96"/>
      <c r="E25" s="96"/>
      <c r="F25" s="96"/>
      <c r="G25" s="97"/>
      <c r="H25" s="95" t="s">
        <v>30</v>
      </c>
      <c r="I25" s="96"/>
      <c r="J25" s="96"/>
      <c r="K25" s="97"/>
      <c r="L25" s="1"/>
    </row>
    <row r="26" spans="1:12" ht="15.75" x14ac:dyDescent="0.25">
      <c r="A26" s="1"/>
      <c r="B26" s="55" t="s">
        <v>31</v>
      </c>
      <c r="C26" s="56" t="s">
        <v>32</v>
      </c>
      <c r="D26" s="57" t="s">
        <v>33</v>
      </c>
      <c r="E26" s="57" t="s">
        <v>137</v>
      </c>
      <c r="F26" s="57" t="s">
        <v>138</v>
      </c>
      <c r="G26" s="57" t="s">
        <v>34</v>
      </c>
      <c r="H26" s="56" t="s">
        <v>35</v>
      </c>
      <c r="I26" s="57" t="s">
        <v>36</v>
      </c>
      <c r="J26" s="57" t="s">
        <v>37</v>
      </c>
      <c r="K26" s="58" t="s">
        <v>141</v>
      </c>
      <c r="L26" s="1"/>
    </row>
    <row r="27" spans="1:12" ht="16.5" x14ac:dyDescent="0.25">
      <c r="A27" s="1"/>
      <c r="B27" s="37"/>
      <c r="C27" s="38"/>
      <c r="D27" s="39"/>
      <c r="E27" s="39"/>
      <c r="F27" s="39"/>
      <c r="G27" s="39"/>
      <c r="H27" s="40"/>
      <c r="I27" s="41"/>
      <c r="J27" s="41"/>
      <c r="K27" s="42"/>
      <c r="L27" s="1"/>
    </row>
    <row r="28" spans="1:12" ht="16.5" x14ac:dyDescent="0.25">
      <c r="A28" s="1"/>
      <c r="B28" s="37"/>
      <c r="C28" s="38"/>
      <c r="D28" s="39"/>
      <c r="E28" s="39"/>
      <c r="F28" s="39"/>
      <c r="G28" s="39"/>
      <c r="H28" s="40"/>
      <c r="K28" s="42"/>
      <c r="L28" s="1"/>
    </row>
    <row r="29" spans="1:12" ht="17.25" customHeight="1" x14ac:dyDescent="0.25">
      <c r="A29" s="1"/>
      <c r="B29" s="37"/>
      <c r="C29" s="38"/>
      <c r="D29" s="39"/>
      <c r="E29" s="39"/>
      <c r="F29" s="39"/>
      <c r="G29" s="39"/>
      <c r="H29" s="40"/>
      <c r="K29" s="42"/>
      <c r="L29" s="1"/>
    </row>
    <row r="30" spans="1:12" ht="16.5" x14ac:dyDescent="0.25">
      <c r="A30" s="1"/>
      <c r="B30" s="37"/>
      <c r="C30" s="38"/>
      <c r="D30" s="39"/>
      <c r="E30" s="39"/>
      <c r="F30" s="39"/>
      <c r="G30" s="39"/>
      <c r="H30" s="40"/>
      <c r="K30" s="42"/>
      <c r="L30" s="1"/>
    </row>
    <row r="31" spans="1:12" ht="16.5" x14ac:dyDescent="0.25">
      <c r="A31" s="1"/>
      <c r="B31" s="37"/>
      <c r="C31" s="38"/>
      <c r="D31" s="39"/>
      <c r="E31" s="39"/>
      <c r="F31" s="39"/>
      <c r="G31" s="39"/>
      <c r="H31" s="40"/>
      <c r="K31" s="42"/>
      <c r="L31" s="1"/>
    </row>
    <row r="32" spans="1:12" ht="16.5" x14ac:dyDescent="0.3">
      <c r="A32" s="1"/>
      <c r="B32" s="37"/>
      <c r="C32" s="38"/>
      <c r="D32" s="43"/>
      <c r="E32" s="43"/>
      <c r="F32" s="43"/>
      <c r="G32" s="43"/>
      <c r="H32" s="40"/>
      <c r="K32" s="42"/>
      <c r="L32" s="1"/>
    </row>
    <row r="33" spans="1:12" ht="16.5" x14ac:dyDescent="0.3">
      <c r="A33" s="1"/>
      <c r="B33" s="37"/>
      <c r="C33" s="38"/>
      <c r="D33" s="43"/>
      <c r="E33" s="43"/>
      <c r="F33" s="43"/>
      <c r="G33" s="43"/>
      <c r="H33" s="40"/>
      <c r="K33" s="42"/>
      <c r="L33" s="1"/>
    </row>
    <row r="34" spans="1:12" ht="16.5" x14ac:dyDescent="0.3">
      <c r="A34" s="1"/>
      <c r="B34" s="37"/>
      <c r="C34" s="38"/>
      <c r="D34" s="43"/>
      <c r="E34" s="43"/>
      <c r="F34" s="43"/>
      <c r="G34" s="43"/>
      <c r="H34" s="40"/>
      <c r="K34" s="42"/>
      <c r="L34" s="1"/>
    </row>
    <row r="35" spans="1:12" ht="16.5" x14ac:dyDescent="0.3">
      <c r="A35" s="1"/>
      <c r="B35" s="37"/>
      <c r="C35" s="38"/>
      <c r="D35" s="43"/>
      <c r="E35" s="43"/>
      <c r="F35" s="43"/>
      <c r="G35" s="43"/>
      <c r="H35" s="40"/>
      <c r="K35" s="42"/>
      <c r="L35" s="1"/>
    </row>
    <row r="36" spans="1:12" ht="16.5" x14ac:dyDescent="0.3">
      <c r="A36" s="1"/>
      <c r="B36" s="37"/>
      <c r="C36" s="38"/>
      <c r="D36" s="43"/>
      <c r="E36" s="43"/>
      <c r="F36" s="43"/>
      <c r="G36" s="43"/>
      <c r="H36" s="40"/>
      <c r="K36" s="42"/>
      <c r="L36" s="1"/>
    </row>
    <row r="37" spans="1:12" ht="16.5" x14ac:dyDescent="0.25">
      <c r="A37" s="1"/>
      <c r="B37" s="37"/>
      <c r="C37" s="38"/>
      <c r="H37" s="40"/>
      <c r="K37" s="42"/>
      <c r="L37" s="1"/>
    </row>
    <row r="38" spans="1:12" ht="16.5" x14ac:dyDescent="0.25">
      <c r="A38" s="1"/>
      <c r="B38" s="37"/>
      <c r="C38" s="38"/>
      <c r="H38" s="40"/>
      <c r="K38" s="42"/>
      <c r="L38" s="1"/>
    </row>
    <row r="39" spans="1:12" ht="16.5" x14ac:dyDescent="0.25">
      <c r="A39" s="1"/>
      <c r="B39" s="37"/>
      <c r="C39" s="38"/>
      <c r="H39" s="40"/>
      <c r="K39" s="42"/>
      <c r="L39" s="1"/>
    </row>
    <row r="40" spans="1:12" ht="16.5" x14ac:dyDescent="0.25">
      <c r="A40" s="1"/>
      <c r="B40" s="37"/>
      <c r="C40" s="44"/>
      <c r="H40" s="40"/>
      <c r="K40" s="42"/>
      <c r="L40" s="1"/>
    </row>
    <row r="41" spans="1:12" ht="16.5" x14ac:dyDescent="0.25">
      <c r="A41" s="1"/>
      <c r="B41" s="37"/>
      <c r="C41" s="44"/>
      <c r="H41" s="40"/>
      <c r="K41" s="42"/>
      <c r="L41" s="1"/>
    </row>
    <row r="42" spans="1:12" ht="16.5" x14ac:dyDescent="0.25">
      <c r="A42" s="1"/>
      <c r="B42" s="37"/>
      <c r="C42" s="44"/>
      <c r="H42" s="40"/>
      <c r="K42" s="42"/>
      <c r="L42" s="1"/>
    </row>
    <row r="43" spans="1:12" ht="16.5" x14ac:dyDescent="0.25">
      <c r="A43" s="1"/>
      <c r="B43" s="37"/>
      <c r="C43" s="44"/>
      <c r="H43" s="40"/>
      <c r="K43" s="42"/>
      <c r="L43" s="1"/>
    </row>
    <row r="44" spans="1:12" ht="16.5" x14ac:dyDescent="0.25">
      <c r="A44" s="1"/>
      <c r="B44" s="37"/>
      <c r="C44" s="44"/>
      <c r="H44" s="40"/>
      <c r="K44" s="42"/>
      <c r="L44" s="1"/>
    </row>
    <row r="45" spans="1:12" ht="16.5" x14ac:dyDescent="0.25">
      <c r="A45" s="1"/>
      <c r="B45" s="37"/>
      <c r="C45" s="44"/>
      <c r="H45" s="40"/>
      <c r="K45" s="42"/>
      <c r="L45" s="1"/>
    </row>
    <row r="46" spans="1:12" ht="16.5" x14ac:dyDescent="0.25">
      <c r="A46" s="1"/>
      <c r="B46" s="37"/>
      <c r="C46" s="44"/>
      <c r="H46" s="40"/>
      <c r="K46" s="42"/>
      <c r="L46" s="1"/>
    </row>
    <row r="47" spans="1:12" ht="16.5" x14ac:dyDescent="0.25">
      <c r="A47" s="1"/>
      <c r="B47" s="37"/>
      <c r="C47" s="44"/>
      <c r="H47" s="40"/>
      <c r="K47" s="42"/>
      <c r="L47" s="1"/>
    </row>
    <row r="48" spans="1:12" ht="16.5" x14ac:dyDescent="0.25">
      <c r="A48" s="1"/>
      <c r="B48" s="37"/>
      <c r="C48" s="44"/>
      <c r="H48" s="40"/>
      <c r="K48" s="42"/>
      <c r="L48" s="1"/>
    </row>
    <row r="49" spans="1:12" ht="16.5" x14ac:dyDescent="0.25">
      <c r="A49" s="1"/>
      <c r="B49" s="37"/>
      <c r="C49" s="44"/>
      <c r="H49" s="40"/>
      <c r="K49" s="42"/>
      <c r="L49" s="1"/>
    </row>
    <row r="50" spans="1:12" ht="16.5" x14ac:dyDescent="0.25">
      <c r="A50" s="18"/>
      <c r="B50" s="37"/>
      <c r="C50" s="44"/>
      <c r="H50" s="40"/>
      <c r="K50" s="42"/>
      <c r="L50" s="1"/>
    </row>
    <row r="51" spans="1:12" ht="16.5" x14ac:dyDescent="0.25">
      <c r="A51" s="18"/>
      <c r="B51" s="46"/>
      <c r="C51" s="47"/>
      <c r="G51" s="45"/>
      <c r="H51" s="39"/>
      <c r="K51" s="48"/>
      <c r="L51" s="1"/>
    </row>
    <row r="52" spans="1:12" ht="17.25" thickBot="1" x14ac:dyDescent="0.3">
      <c r="A52" s="1"/>
      <c r="B52" s="49"/>
      <c r="C52" s="50"/>
      <c r="D52" s="51"/>
      <c r="E52" s="51"/>
      <c r="F52" s="51"/>
      <c r="G52" s="59"/>
      <c r="H52" s="52"/>
      <c r="I52" s="53"/>
      <c r="J52" s="53"/>
      <c r="K52" s="54"/>
      <c r="L52" s="1"/>
    </row>
    <row r="53" spans="1:12" ht="15.75" thickTop="1" x14ac:dyDescent="0.25">
      <c r="A53" s="1"/>
      <c r="B53" s="1"/>
      <c r="C53" s="1"/>
      <c r="D53" s="1"/>
      <c r="E53" s="1"/>
      <c r="F53" s="1"/>
      <c r="G53" s="1"/>
      <c r="H53" s="1"/>
      <c r="I53" s="1"/>
      <c r="J53" s="1"/>
      <c r="K53" s="1"/>
      <c r="L53" s="1"/>
    </row>
  </sheetData>
  <mergeCells count="23">
    <mergeCell ref="B2:K2"/>
    <mergeCell ref="B4:E4"/>
    <mergeCell ref="G4:K4"/>
    <mergeCell ref="B5:C5"/>
    <mergeCell ref="D5:E5"/>
    <mergeCell ref="G5:G6"/>
    <mergeCell ref="H5:H6"/>
    <mergeCell ref="I5:I6"/>
    <mergeCell ref="J5:J6"/>
    <mergeCell ref="K5:K6"/>
    <mergeCell ref="B25:G25"/>
    <mergeCell ref="H25:K25"/>
    <mergeCell ref="B6:C6"/>
    <mergeCell ref="D6:E6"/>
    <mergeCell ref="B7:C7"/>
    <mergeCell ref="D7:E7"/>
    <mergeCell ref="B8:C8"/>
    <mergeCell ref="D8:E8"/>
    <mergeCell ref="B9:C9"/>
    <mergeCell ref="D9:E9"/>
    <mergeCell ref="B10:C10"/>
    <mergeCell ref="B11:C11"/>
    <mergeCell ref="H12:K12"/>
  </mergeCells>
  <conditionalFormatting sqref="I11:I15">
    <cfRule type="dataBar" priority="6">
      <dataBar>
        <cfvo type="min"/>
        <cfvo type="max"/>
        <color rgb="FF638EC6"/>
      </dataBar>
      <extLst>
        <ext xmlns:x14="http://schemas.microsoft.com/office/spreadsheetml/2009/9/main" uri="{B025F937-C7B1-47D3-B67F-A62EFF666E3E}">
          <x14:id>{5D8B06EC-29DA-4CC8-B0A7-AA35798FFE95}</x14:id>
        </ext>
      </extLst>
    </cfRule>
  </conditionalFormatting>
  <conditionalFormatting sqref="I19:I23">
    <cfRule type="dataBar" priority="3">
      <dataBar>
        <cfvo type="min"/>
        <cfvo type="max"/>
        <color rgb="FF63C384"/>
      </dataBar>
      <extLst>
        <ext xmlns:x14="http://schemas.microsoft.com/office/spreadsheetml/2009/9/main" uri="{B025F937-C7B1-47D3-B67F-A62EFF666E3E}">
          <x14:id>{D9125A53-AC14-43BF-999E-BAE5EF2D5945}</x14:id>
        </ext>
      </extLst>
    </cfRule>
  </conditionalFormatting>
  <conditionalFormatting sqref="K11:K15">
    <cfRule type="dataBar" priority="5">
      <dataBar>
        <cfvo type="min"/>
        <cfvo type="max"/>
        <color rgb="FFD6007B"/>
      </dataBar>
      <extLst>
        <ext xmlns:x14="http://schemas.microsoft.com/office/spreadsheetml/2009/9/main" uri="{B025F937-C7B1-47D3-B67F-A62EFF666E3E}">
          <x14:id>{951439F8-CD08-405A-9BF8-C76D2459B0F9}</x14:id>
        </ext>
      </extLst>
    </cfRule>
  </conditionalFormatting>
  <conditionalFormatting sqref="K13:K17">
    <cfRule type="dataBar" priority="1">
      <dataBar>
        <cfvo type="min"/>
        <cfvo type="max"/>
        <color rgb="FF638EC6"/>
      </dataBar>
      <extLst>
        <ext xmlns:x14="http://schemas.microsoft.com/office/spreadsheetml/2009/9/main" uri="{B025F937-C7B1-47D3-B67F-A62EFF666E3E}">
          <x14:id>{FA404C39-291E-47E7-8476-8EAA38307AC1}</x14:id>
        </ext>
      </extLst>
    </cfRule>
    <cfRule type="dataBar" priority="4">
      <dataBar>
        <cfvo type="min"/>
        <cfvo type="max"/>
        <color rgb="FFFFB628"/>
      </dataBar>
      <extLst>
        <ext xmlns:x14="http://schemas.microsoft.com/office/spreadsheetml/2009/9/main" uri="{B025F937-C7B1-47D3-B67F-A62EFF666E3E}">
          <x14:id>{676E4A53-A35A-4561-907A-EEC8BEF6BB1C}</x14:id>
        </ext>
      </extLst>
    </cfRule>
  </conditionalFormatting>
  <conditionalFormatting sqref="K19:K23">
    <cfRule type="dataBar" priority="2">
      <dataBar>
        <cfvo type="min"/>
        <cfvo type="max"/>
        <color rgb="FF63C384"/>
      </dataBar>
      <extLst>
        <ext xmlns:x14="http://schemas.microsoft.com/office/spreadsheetml/2009/9/main" uri="{B025F937-C7B1-47D3-B67F-A62EFF666E3E}">
          <x14:id>{8B487605-BC19-4B84-80C0-68EAB824C78B}</x14:id>
        </ext>
      </extLst>
    </cfRule>
  </conditionalFormatting>
  <dataValidations count="3">
    <dataValidation type="list" allowBlank="1" showInputMessage="1" showErrorMessage="1" sqref="H27:H52" xr:uid="{D96EFCB3-F672-4E71-846F-B9A5BC558094}">
      <formula1>"Madame, Monsieur"</formula1>
    </dataValidation>
    <dataValidation type="list" allowBlank="1" errorTitle="Valeur invalide" error="Veuillez choisir une valeur dans la liste." promptTitle="Sélection" prompt="Choisissez : Etablissement support ou Etablissement partie au GHT" sqref="D7" xr:uid="{780D8BDA-2DAF-4B34-B2D7-FBD786DA5360}">
      <formula1>"Etablissement support,Etablissement partie au GHT"</formula1>
      <formula2>0</formula2>
    </dataValidation>
    <dataValidation type="list" allowBlank="1" errorTitle="Valeur invalide" error="Veuillez choisir Oui ou Non." promptTitle="Sélection" prompt="Choisissez : Oui ou Non" sqref="D8" xr:uid="{0ECA8D2D-2536-4AA3-A374-4C6486D4ED37}">
      <formula1>"Oui,Non"</formula1>
      <formula2>0</formula2>
    </dataValidation>
  </dataValidations>
  <pageMargins left="0.7" right="0.7" top="0.75" bottom="0.75" header="0.3" footer="0.3"/>
  <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D8B06EC-29DA-4CC8-B0A7-AA35798FFE95}">
            <x14:dataBar minLength="0" maxLength="100" border="1" negativeBarBorderColorSameAsPositive="0">
              <x14:cfvo type="autoMin"/>
              <x14:cfvo type="autoMax"/>
              <x14:borderColor rgb="FF638EC6"/>
              <x14:negativeFillColor rgb="FFFF0000"/>
              <x14:negativeBorderColor rgb="FFFF0000"/>
              <x14:axisColor rgb="FF000000"/>
            </x14:dataBar>
          </x14:cfRule>
          <xm:sqref>I11:I15</xm:sqref>
        </x14:conditionalFormatting>
        <x14:conditionalFormatting xmlns:xm="http://schemas.microsoft.com/office/excel/2006/main">
          <x14:cfRule type="dataBar" id="{D9125A53-AC14-43BF-999E-BAE5EF2D5945}">
            <x14:dataBar minLength="0" maxLength="100" border="1" negativeBarBorderColorSameAsPositive="0">
              <x14:cfvo type="autoMin"/>
              <x14:cfvo type="autoMax"/>
              <x14:borderColor rgb="FF63C384"/>
              <x14:negativeFillColor rgb="FFFF0000"/>
              <x14:negativeBorderColor rgb="FFFF0000"/>
              <x14:axisColor rgb="FF000000"/>
            </x14:dataBar>
          </x14:cfRule>
          <xm:sqref>I19:I23</xm:sqref>
        </x14:conditionalFormatting>
        <x14:conditionalFormatting xmlns:xm="http://schemas.microsoft.com/office/excel/2006/main">
          <x14:cfRule type="dataBar" id="{951439F8-CD08-405A-9BF8-C76D2459B0F9}">
            <x14:dataBar minLength="0" maxLength="100" border="1" negativeBarBorderColorSameAsPositive="0">
              <x14:cfvo type="autoMin"/>
              <x14:cfvo type="autoMax"/>
              <x14:borderColor rgb="FFD6007B"/>
              <x14:negativeFillColor rgb="FFFF0000"/>
              <x14:negativeBorderColor rgb="FFFF0000"/>
              <x14:axisColor rgb="FF000000"/>
            </x14:dataBar>
          </x14:cfRule>
          <xm:sqref>K11:K15</xm:sqref>
        </x14:conditionalFormatting>
        <x14:conditionalFormatting xmlns:xm="http://schemas.microsoft.com/office/excel/2006/main">
          <x14:cfRule type="dataBar" id="{FA404C39-291E-47E7-8476-8EAA38307AC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676E4A53-A35A-4561-907A-EEC8BEF6BB1C}">
            <x14:dataBar minLength="0" maxLength="100" border="1" negativeBarBorderColorSameAsPositive="0">
              <x14:cfvo type="autoMin"/>
              <x14:cfvo type="autoMax"/>
              <x14:borderColor rgb="FFFFB628"/>
              <x14:negativeFillColor rgb="FFFF0000"/>
              <x14:negativeBorderColor rgb="FFFF0000"/>
              <x14:axisColor rgb="FF000000"/>
            </x14:dataBar>
          </x14:cfRule>
          <xm:sqref>K13:K17</xm:sqref>
        </x14:conditionalFormatting>
        <x14:conditionalFormatting xmlns:xm="http://schemas.microsoft.com/office/excel/2006/main">
          <x14:cfRule type="dataBar" id="{8B487605-BC19-4B84-80C0-68EAB824C78B}">
            <x14:dataBar minLength="0" maxLength="100" border="1" negativeBarBorderColorSameAsPositive="0">
              <x14:cfvo type="autoMin"/>
              <x14:cfvo type="autoMax"/>
              <x14:borderColor rgb="FF63C384"/>
              <x14:negativeFillColor rgb="FFFF0000"/>
              <x14:negativeBorderColor rgb="FFFF0000"/>
              <x14:axisColor rgb="FF000000"/>
            </x14:dataBar>
          </x14:cfRule>
          <xm:sqref>K19:K23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8ED26A64-79DF-46F6-A6BB-214529688000}">
          <x14:formula1>
            <xm:f>Statut!$A$2:$A$10</xm:f>
          </x14:formula1>
          <xm:sqref>K27:K52</xm:sqref>
        </x14:dataValidation>
        <x14:dataValidation type="list" allowBlank="1" showInputMessage="1" showErrorMessage="1" xr:uid="{761348E8-88E4-4528-A584-E9DE1A5686D1}">
          <x14:formula1>
            <xm:f>'Liste motifs'!$B$3:$B$28</xm:f>
          </x14:formula1>
          <xm:sqref>E27:F52</xm:sqref>
        </x14:dataValidation>
        <x14:dataValidation type="list" allowBlank="1" showInputMessage="1" showErrorMessage="1" xr:uid="{B40F7918-F8BB-4352-AFE1-E022B015224D}">
          <x14:formula1>
            <xm:f>'Liste Groupes de fonctions'!$B$2:$B$23</xm:f>
          </x14:formula1>
          <xm:sqref>C27:C52</xm:sqref>
        </x14:dataValidation>
        <x14:dataValidation type="list" allowBlank="1" showInputMessage="1" showErrorMessage="1" xr:uid="{683B461D-A0C6-4DB1-B787-A4B0C16D1262}">
          <x14:formula1>
            <xm:f>'Liste Groupes de fonctions'!$B$25:$B$29</xm:f>
          </x14:formula1>
          <xm:sqref>B27:B52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35070-6B76-452E-9F2C-78F6AD4F7774}">
  <dimension ref="A1:L53"/>
  <sheetViews>
    <sheetView zoomScale="80" zoomScaleNormal="80" workbookViewId="0">
      <selection activeCell="J32" sqref="J32"/>
    </sheetView>
  </sheetViews>
  <sheetFormatPr baseColWidth="10" defaultRowHeight="15" x14ac:dyDescent="0.25"/>
  <cols>
    <col min="1" max="1" width="2.42578125" customWidth="1"/>
    <col min="2" max="2" width="7.5703125" customWidth="1"/>
    <col min="3" max="3" width="73" customWidth="1"/>
    <col min="4" max="4" width="38.5703125" customWidth="1"/>
    <col min="5" max="6" width="33.7109375" customWidth="1"/>
    <col min="7" max="7" width="40" customWidth="1"/>
    <col min="8" max="10" width="15.7109375" customWidth="1"/>
    <col min="11" max="11" width="20.140625" customWidth="1"/>
  </cols>
  <sheetData>
    <row r="1" spans="1:12" ht="15.75" thickBot="1" x14ac:dyDescent="0.3">
      <c r="A1" s="1"/>
      <c r="B1" s="1"/>
      <c r="C1" s="2"/>
      <c r="D1" s="1"/>
      <c r="E1" s="1"/>
      <c r="F1" s="1"/>
      <c r="G1" s="1"/>
      <c r="H1" s="1"/>
      <c r="I1" s="1"/>
      <c r="J1" s="1"/>
      <c r="K1" s="1"/>
      <c r="L1" s="1"/>
    </row>
    <row r="2" spans="1:12" ht="20.25" thickBot="1" x14ac:dyDescent="0.35">
      <c r="A2" s="1"/>
      <c r="B2" s="76" t="s">
        <v>0</v>
      </c>
      <c r="C2" s="77"/>
      <c r="D2" s="77"/>
      <c r="E2" s="77"/>
      <c r="F2" s="77"/>
      <c r="G2" s="77"/>
      <c r="H2" s="77"/>
      <c r="I2" s="77"/>
      <c r="J2" s="77"/>
      <c r="K2" s="78"/>
      <c r="L2" s="1"/>
    </row>
    <row r="3" spans="1:12" ht="15.75" thickBot="1" x14ac:dyDescent="0.3">
      <c r="A3" s="1"/>
      <c r="B3" s="1"/>
      <c r="C3" s="2"/>
      <c r="D3" s="1"/>
      <c r="E3" s="1"/>
      <c r="F3" s="1"/>
      <c r="G3" s="1"/>
      <c r="H3" s="1"/>
      <c r="I3" s="1"/>
      <c r="J3" s="1"/>
      <c r="K3" s="1"/>
      <c r="L3" s="1"/>
    </row>
    <row r="4" spans="1:12" ht="18" thickBot="1" x14ac:dyDescent="0.3">
      <c r="A4" s="1"/>
      <c r="B4" s="79" t="s">
        <v>1</v>
      </c>
      <c r="C4" s="80"/>
      <c r="D4" s="80"/>
      <c r="E4" s="81"/>
      <c r="F4" s="1"/>
      <c r="G4" s="82" t="s">
        <v>2</v>
      </c>
      <c r="H4" s="83"/>
      <c r="I4" s="83"/>
      <c r="J4" s="83"/>
      <c r="K4" s="84"/>
      <c r="L4" s="1"/>
    </row>
    <row r="5" spans="1:12" ht="16.5" x14ac:dyDescent="0.25">
      <c r="A5" s="1"/>
      <c r="B5" s="85" t="s">
        <v>3</v>
      </c>
      <c r="C5" s="86"/>
      <c r="D5" s="87"/>
      <c r="E5" s="88"/>
      <c r="F5" s="1"/>
      <c r="G5" s="89" t="s">
        <v>4</v>
      </c>
      <c r="H5" s="91" t="s">
        <v>5</v>
      </c>
      <c r="I5" s="91" t="s">
        <v>6</v>
      </c>
      <c r="J5" s="91" t="s">
        <v>7</v>
      </c>
      <c r="K5" s="93" t="s">
        <v>8</v>
      </c>
      <c r="L5" s="1"/>
    </row>
    <row r="6" spans="1:12" ht="16.5" x14ac:dyDescent="0.25">
      <c r="A6" s="1"/>
      <c r="B6" s="98" t="s">
        <v>9</v>
      </c>
      <c r="C6" s="99"/>
      <c r="D6" s="100" t="s">
        <v>10</v>
      </c>
      <c r="E6" s="101"/>
      <c r="F6" s="1"/>
      <c r="G6" s="90"/>
      <c r="H6" s="92"/>
      <c r="I6" s="92"/>
      <c r="J6" s="92"/>
      <c r="K6" s="94"/>
      <c r="L6" s="1"/>
    </row>
    <row r="7" spans="1:12" ht="16.5" x14ac:dyDescent="0.25">
      <c r="A7" s="1"/>
      <c r="B7" s="102" t="s">
        <v>11</v>
      </c>
      <c r="C7" s="103"/>
      <c r="D7" s="104"/>
      <c r="E7" s="104"/>
      <c r="F7" s="1" t="s">
        <v>12</v>
      </c>
      <c r="G7" s="5" t="s">
        <v>13</v>
      </c>
      <c r="H7" s="6" t="s">
        <v>12</v>
      </c>
      <c r="I7" s="6" t="s">
        <v>12</v>
      </c>
      <c r="J7" s="7" t="s">
        <v>12</v>
      </c>
      <c r="K7" s="8" t="s">
        <v>12</v>
      </c>
      <c r="L7" s="1"/>
    </row>
    <row r="8" spans="1:12" ht="16.5" x14ac:dyDescent="0.25">
      <c r="A8" s="1"/>
      <c r="B8" s="98" t="s">
        <v>14</v>
      </c>
      <c r="C8" s="99"/>
      <c r="D8" s="105"/>
      <c r="E8" s="105"/>
      <c r="F8" s="1"/>
      <c r="G8" s="9" t="s">
        <v>15</v>
      </c>
      <c r="H8" s="10"/>
      <c r="I8" s="10"/>
      <c r="J8" s="3"/>
      <c r="K8" s="4"/>
      <c r="L8" s="1"/>
    </row>
    <row r="9" spans="1:12" ht="17.25" thickBot="1" x14ac:dyDescent="0.3">
      <c r="A9" s="1"/>
      <c r="B9" s="106" t="s">
        <v>16</v>
      </c>
      <c r="C9" s="107"/>
      <c r="D9" s="108"/>
      <c r="E9" s="109"/>
      <c r="F9" s="1"/>
      <c r="G9" s="12" t="s">
        <v>17</v>
      </c>
      <c r="H9" s="13" t="s">
        <v>12</v>
      </c>
      <c r="I9" s="13" t="s">
        <v>12</v>
      </c>
      <c r="J9" s="14" t="s">
        <v>12</v>
      </c>
      <c r="K9" s="11" t="s">
        <v>12</v>
      </c>
      <c r="L9" s="1"/>
    </row>
    <row r="10" spans="1:12" ht="16.5" x14ac:dyDescent="0.25">
      <c r="A10" s="1"/>
      <c r="B10" s="110" t="s">
        <v>18</v>
      </c>
      <c r="C10" s="111"/>
      <c r="D10" s="15"/>
      <c r="E10" s="1"/>
      <c r="F10" s="1"/>
      <c r="G10" s="1"/>
      <c r="H10" s="1"/>
      <c r="I10" s="1"/>
      <c r="J10" s="1"/>
      <c r="K10" s="1"/>
      <c r="L10" s="1"/>
    </row>
    <row r="11" spans="1:12" ht="17.25" thickBot="1" x14ac:dyDescent="0.3">
      <c r="A11" s="1"/>
      <c r="B11" s="112" t="s">
        <v>19</v>
      </c>
      <c r="C11" s="113"/>
      <c r="D11" s="16"/>
      <c r="E11" s="1"/>
      <c r="F11" s="1"/>
      <c r="G11" s="1"/>
      <c r="H11" s="17"/>
      <c r="I11" s="1"/>
      <c r="J11" s="1"/>
      <c r="K11" s="1"/>
      <c r="L11" s="1"/>
    </row>
    <row r="12" spans="1:12" ht="16.5" thickTop="1" thickBot="1" x14ac:dyDescent="0.3">
      <c r="A12" s="1"/>
      <c r="B12" s="1"/>
      <c r="C12" s="2"/>
      <c r="D12" s="1"/>
      <c r="E12" s="1" t="s">
        <v>12</v>
      </c>
      <c r="F12" s="1"/>
      <c r="G12" s="18"/>
      <c r="H12" s="114" t="s">
        <v>20</v>
      </c>
      <c r="I12" s="115"/>
      <c r="J12" s="115"/>
      <c r="K12" s="116"/>
      <c r="L12" s="1"/>
    </row>
    <row r="13" spans="1:12" ht="15.75" thickTop="1" x14ac:dyDescent="0.25">
      <c r="A13" s="1"/>
      <c r="B13" s="1"/>
      <c r="C13" s="2"/>
      <c r="D13" s="1"/>
      <c r="E13" s="1"/>
      <c r="F13" s="1"/>
      <c r="G13" s="18"/>
      <c r="H13" s="19" t="s">
        <v>21</v>
      </c>
      <c r="I13" s="1"/>
      <c r="J13" s="1"/>
      <c r="K13" s="20">
        <f>COUNTIF(Tableau462[Groupe],"EF")</f>
        <v>0</v>
      </c>
      <c r="L13" s="1"/>
    </row>
    <row r="14" spans="1:12" x14ac:dyDescent="0.25">
      <c r="A14" s="1"/>
      <c r="B14" s="1"/>
      <c r="C14" s="2"/>
      <c r="D14" s="1"/>
      <c r="E14" s="1" t="s">
        <v>12</v>
      </c>
      <c r="F14" s="1"/>
      <c r="G14" s="18"/>
      <c r="H14" s="19" t="s">
        <v>22</v>
      </c>
      <c r="I14" s="1"/>
      <c r="J14" s="1"/>
      <c r="K14" s="21">
        <f>COUNTIF(Tableau462[Groupe],"G1")</f>
        <v>0</v>
      </c>
      <c r="L14" s="1"/>
    </row>
    <row r="15" spans="1:12" x14ac:dyDescent="0.25">
      <c r="A15" s="1"/>
      <c r="B15" s="1"/>
      <c r="C15" s="2"/>
      <c r="D15" s="1"/>
      <c r="E15" s="22"/>
      <c r="F15" s="1"/>
      <c r="G15" s="18"/>
      <c r="H15" s="19" t="s">
        <v>23</v>
      </c>
      <c r="I15" s="1"/>
      <c r="J15" s="1"/>
      <c r="K15" s="21">
        <f>COUNTIF(Tableau462[Groupe],"G2")</f>
        <v>0</v>
      </c>
      <c r="L15" s="1"/>
    </row>
    <row r="16" spans="1:12" x14ac:dyDescent="0.25">
      <c r="A16" s="1"/>
      <c r="B16" s="1"/>
      <c r="C16" s="2"/>
      <c r="D16" s="1"/>
      <c r="E16" s="1"/>
      <c r="F16" s="1"/>
      <c r="G16" s="1"/>
      <c r="H16" s="19" t="s">
        <v>24</v>
      </c>
      <c r="I16" s="2"/>
      <c r="J16" s="23"/>
      <c r="K16" s="21">
        <f>COUNTIF(Tableau462[Groupe],"G3")</f>
        <v>0</v>
      </c>
      <c r="L16" s="1"/>
    </row>
    <row r="17" spans="1:12" ht="15.75" thickBot="1" x14ac:dyDescent="0.3">
      <c r="A17" s="1"/>
      <c r="B17" s="1"/>
      <c r="C17" s="2"/>
      <c r="D17" s="1"/>
      <c r="E17" s="1"/>
      <c r="F17" s="22"/>
      <c r="G17" s="1"/>
      <c r="H17" s="24" t="s">
        <v>25</v>
      </c>
      <c r="I17" s="25"/>
      <c r="J17" s="26"/>
      <c r="K17" s="27">
        <f>COUNTIF(Tableau462[Groupe],"G4")</f>
        <v>0</v>
      </c>
      <c r="L17" s="1"/>
    </row>
    <row r="18" spans="1:12" ht="16.5" thickTop="1" thickBot="1" x14ac:dyDescent="0.3">
      <c r="A18" s="1"/>
      <c r="B18" s="1"/>
      <c r="C18" s="2"/>
      <c r="D18" s="1"/>
      <c r="E18" s="1"/>
      <c r="F18" s="1"/>
      <c r="G18" s="1"/>
      <c r="H18" s="28"/>
      <c r="I18" s="29" t="s">
        <v>26</v>
      </c>
      <c r="J18" s="28"/>
      <c r="K18" s="29" t="s">
        <v>27</v>
      </c>
      <c r="L18" s="1"/>
    </row>
    <row r="19" spans="1:12" ht="15.75" thickTop="1" x14ac:dyDescent="0.25">
      <c r="A19" s="1"/>
      <c r="B19" s="1"/>
      <c r="C19" s="2"/>
      <c r="D19" s="1"/>
      <c r="E19" s="1"/>
      <c r="F19" s="1"/>
      <c r="G19" s="1"/>
      <c r="H19" s="30" t="s">
        <v>21</v>
      </c>
      <c r="I19" s="31">
        <f>COUNTIFS(Tableau462[Groupe],"EF",Tableau462[Civilité],"Monsieur")</f>
        <v>0</v>
      </c>
      <c r="J19" s="32"/>
      <c r="K19" s="20">
        <f>COUNTIFS(Tableau462[Groupe],"EF",Tableau462[Civilité],"Madame")</f>
        <v>0</v>
      </c>
      <c r="L19" s="1"/>
    </row>
    <row r="20" spans="1:12" x14ac:dyDescent="0.25">
      <c r="A20" s="1"/>
      <c r="B20" s="1"/>
      <c r="C20" s="2"/>
      <c r="D20" s="1"/>
      <c r="E20" s="1"/>
      <c r="F20" s="1"/>
      <c r="G20" s="1"/>
      <c r="H20" s="19" t="s">
        <v>22</v>
      </c>
      <c r="I20" s="33">
        <f>COUNTIFS(Tableau462[Groupe],"G1",Tableau462[Civilité],"Monsieur")</f>
        <v>0</v>
      </c>
      <c r="J20" s="1"/>
      <c r="K20" s="21">
        <f>COUNTIFS(Tableau462[Groupe],"G1",Tableau462[Civilité],"Madame")</f>
        <v>0</v>
      </c>
      <c r="L20" s="1"/>
    </row>
    <row r="21" spans="1:12" ht="15.75" x14ac:dyDescent="0.25">
      <c r="A21" s="1"/>
      <c r="B21" s="34"/>
      <c r="C21" s="34"/>
      <c r="D21" s="35"/>
      <c r="E21" s="1"/>
      <c r="F21" s="1"/>
      <c r="G21" s="1"/>
      <c r="H21" s="19" t="s">
        <v>23</v>
      </c>
      <c r="I21" s="33">
        <f>COUNTIFS(Tableau462[Groupe],"G2",Tableau462[Civilité],"Monsieur")</f>
        <v>0</v>
      </c>
      <c r="J21" s="1"/>
      <c r="K21" s="21">
        <f>COUNTIFS(Tableau462[Groupe],"G2",Tableau462[Civilité],"Madame")</f>
        <v>0</v>
      </c>
      <c r="L21" s="1"/>
    </row>
    <row r="22" spans="1:12" ht="15.75" x14ac:dyDescent="0.25">
      <c r="A22" s="1"/>
      <c r="B22" s="34"/>
      <c r="C22" s="34"/>
      <c r="D22" s="35"/>
      <c r="E22" s="1"/>
      <c r="F22" s="1"/>
      <c r="G22" s="1"/>
      <c r="H22" s="19" t="s">
        <v>24</v>
      </c>
      <c r="I22" s="33">
        <f>COUNTIFS(Tableau462[Groupe],"G3",Tableau462[Civilité],"Monsieur")</f>
        <v>0</v>
      </c>
      <c r="J22" s="23"/>
      <c r="K22" s="21">
        <f>COUNTIFS(Tableau462[Groupe],"G3",Tableau462[Civilité],"Madame")</f>
        <v>0</v>
      </c>
      <c r="L22" s="1"/>
    </row>
    <row r="23" spans="1:12" ht="16.5" thickBot="1" x14ac:dyDescent="0.3">
      <c r="A23" s="1"/>
      <c r="B23" s="34"/>
      <c r="C23" s="34"/>
      <c r="D23" s="35"/>
      <c r="E23" s="1"/>
      <c r="F23" s="1"/>
      <c r="G23" s="1"/>
      <c r="H23" s="24" t="s">
        <v>25</v>
      </c>
      <c r="I23" s="36">
        <f>COUNTIFS(Tableau462[Groupe],"G4",Tableau462[Civilité],"Monsieur")</f>
        <v>0</v>
      </c>
      <c r="J23" s="26"/>
      <c r="K23" s="27">
        <f>COUNTIFS(Tableau462[Groupe],"G4",Tableau462[Civilité],"Madame")</f>
        <v>0</v>
      </c>
      <c r="L23" s="1"/>
    </row>
    <row r="24" spans="1:12" ht="16.5" thickTop="1" thickBot="1" x14ac:dyDescent="0.3">
      <c r="A24" s="1"/>
      <c r="B24" s="1"/>
      <c r="C24" s="2"/>
      <c r="D24" s="1"/>
      <c r="E24" s="1"/>
      <c r="F24" s="1"/>
      <c r="G24" s="1"/>
      <c r="H24" s="1"/>
      <c r="I24" s="1"/>
      <c r="J24" s="1"/>
      <c r="K24" s="1"/>
      <c r="L24" s="1"/>
    </row>
    <row r="25" spans="1:12" ht="18" thickTop="1" x14ac:dyDescent="0.25">
      <c r="A25" s="1"/>
      <c r="B25" s="95" t="s">
        <v>29</v>
      </c>
      <c r="C25" s="96"/>
      <c r="D25" s="96"/>
      <c r="E25" s="96"/>
      <c r="F25" s="96"/>
      <c r="G25" s="97"/>
      <c r="H25" s="95" t="s">
        <v>30</v>
      </c>
      <c r="I25" s="96"/>
      <c r="J25" s="96"/>
      <c r="K25" s="97"/>
      <c r="L25" s="1"/>
    </row>
    <row r="26" spans="1:12" ht="15.75" x14ac:dyDescent="0.25">
      <c r="A26" s="1"/>
      <c r="B26" s="55" t="s">
        <v>31</v>
      </c>
      <c r="C26" s="56" t="s">
        <v>32</v>
      </c>
      <c r="D26" s="57" t="s">
        <v>33</v>
      </c>
      <c r="E26" s="57" t="s">
        <v>137</v>
      </c>
      <c r="F26" s="57" t="s">
        <v>138</v>
      </c>
      <c r="G26" s="57" t="s">
        <v>34</v>
      </c>
      <c r="H26" s="56" t="s">
        <v>35</v>
      </c>
      <c r="I26" s="57" t="s">
        <v>36</v>
      </c>
      <c r="J26" s="57" t="s">
        <v>37</v>
      </c>
      <c r="K26" s="58" t="s">
        <v>141</v>
      </c>
      <c r="L26" s="1"/>
    </row>
    <row r="27" spans="1:12" ht="16.5" x14ac:dyDescent="0.25">
      <c r="A27" s="1"/>
      <c r="B27" s="37"/>
      <c r="C27" s="38"/>
      <c r="D27" s="39"/>
      <c r="E27" s="39"/>
      <c r="F27" s="39"/>
      <c r="G27" s="39"/>
      <c r="H27" s="40"/>
      <c r="I27" s="41"/>
      <c r="J27" s="41"/>
      <c r="K27" s="42"/>
      <c r="L27" s="1"/>
    </row>
    <row r="28" spans="1:12" ht="16.5" x14ac:dyDescent="0.25">
      <c r="A28" s="1"/>
      <c r="B28" s="37"/>
      <c r="C28" s="38"/>
      <c r="D28" s="39"/>
      <c r="E28" s="39"/>
      <c r="F28" s="39"/>
      <c r="G28" s="39"/>
      <c r="H28" s="40"/>
      <c r="K28" s="42"/>
      <c r="L28" s="1"/>
    </row>
    <row r="29" spans="1:12" ht="17.25" customHeight="1" x14ac:dyDescent="0.25">
      <c r="A29" s="1"/>
      <c r="B29" s="37"/>
      <c r="C29" s="38"/>
      <c r="D29" s="39"/>
      <c r="E29" s="39"/>
      <c r="F29" s="39"/>
      <c r="G29" s="39"/>
      <c r="H29" s="40"/>
      <c r="K29" s="42"/>
      <c r="L29" s="1"/>
    </row>
    <row r="30" spans="1:12" ht="16.5" x14ac:dyDescent="0.25">
      <c r="A30" s="1"/>
      <c r="B30" s="37"/>
      <c r="C30" s="38"/>
      <c r="D30" s="39"/>
      <c r="E30" s="39"/>
      <c r="F30" s="39"/>
      <c r="G30" s="39"/>
      <c r="H30" s="40"/>
      <c r="K30" s="42"/>
      <c r="L30" s="1"/>
    </row>
    <row r="31" spans="1:12" ht="16.5" x14ac:dyDescent="0.25">
      <c r="A31" s="1"/>
      <c r="B31" s="37"/>
      <c r="C31" s="38"/>
      <c r="D31" s="39"/>
      <c r="E31" s="39"/>
      <c r="F31" s="39"/>
      <c r="G31" s="39"/>
      <c r="H31" s="40"/>
      <c r="K31" s="42"/>
      <c r="L31" s="1"/>
    </row>
    <row r="32" spans="1:12" ht="16.5" x14ac:dyDescent="0.3">
      <c r="A32" s="1"/>
      <c r="B32" s="37"/>
      <c r="C32" s="38"/>
      <c r="D32" s="43"/>
      <c r="E32" s="43"/>
      <c r="F32" s="43"/>
      <c r="G32" s="43"/>
      <c r="H32" s="40"/>
      <c r="K32" s="42"/>
      <c r="L32" s="1"/>
    </row>
    <row r="33" spans="1:12" ht="16.5" x14ac:dyDescent="0.3">
      <c r="A33" s="1"/>
      <c r="B33" s="37"/>
      <c r="C33" s="38"/>
      <c r="D33" s="43"/>
      <c r="E33" s="43"/>
      <c r="F33" s="43"/>
      <c r="G33" s="43"/>
      <c r="H33" s="40"/>
      <c r="K33" s="42"/>
      <c r="L33" s="1"/>
    </row>
    <row r="34" spans="1:12" ht="16.5" x14ac:dyDescent="0.3">
      <c r="A34" s="1"/>
      <c r="B34" s="37"/>
      <c r="C34" s="38"/>
      <c r="D34" s="43"/>
      <c r="E34" s="43"/>
      <c r="F34" s="43"/>
      <c r="G34" s="43"/>
      <c r="H34" s="40"/>
      <c r="K34" s="42"/>
      <c r="L34" s="1"/>
    </row>
    <row r="35" spans="1:12" ht="16.5" x14ac:dyDescent="0.3">
      <c r="A35" s="1"/>
      <c r="B35" s="37"/>
      <c r="C35" s="38"/>
      <c r="D35" s="43"/>
      <c r="E35" s="43"/>
      <c r="F35" s="43"/>
      <c r="G35" s="43"/>
      <c r="H35" s="40"/>
      <c r="K35" s="42"/>
      <c r="L35" s="1"/>
    </row>
    <row r="36" spans="1:12" ht="16.5" x14ac:dyDescent="0.3">
      <c r="A36" s="1"/>
      <c r="B36" s="37"/>
      <c r="C36" s="38"/>
      <c r="D36" s="43"/>
      <c r="E36" s="43"/>
      <c r="F36" s="43"/>
      <c r="G36" s="43"/>
      <c r="H36" s="40"/>
      <c r="K36" s="42"/>
      <c r="L36" s="1"/>
    </row>
    <row r="37" spans="1:12" ht="16.5" x14ac:dyDescent="0.25">
      <c r="A37" s="1"/>
      <c r="B37" s="37"/>
      <c r="C37" s="38"/>
      <c r="H37" s="40"/>
      <c r="K37" s="42"/>
      <c r="L37" s="1"/>
    </row>
    <row r="38" spans="1:12" ht="16.5" x14ac:dyDescent="0.25">
      <c r="A38" s="1"/>
      <c r="B38" s="37"/>
      <c r="C38" s="38"/>
      <c r="H38" s="40"/>
      <c r="K38" s="42"/>
      <c r="L38" s="1"/>
    </row>
    <row r="39" spans="1:12" ht="16.5" x14ac:dyDescent="0.25">
      <c r="A39" s="1"/>
      <c r="B39" s="37"/>
      <c r="C39" s="38"/>
      <c r="H39" s="40"/>
      <c r="K39" s="42"/>
      <c r="L39" s="1"/>
    </row>
    <row r="40" spans="1:12" ht="16.5" x14ac:dyDescent="0.25">
      <c r="A40" s="1"/>
      <c r="B40" s="37"/>
      <c r="C40" s="44"/>
      <c r="H40" s="40"/>
      <c r="K40" s="42"/>
      <c r="L40" s="1"/>
    </row>
    <row r="41" spans="1:12" ht="16.5" x14ac:dyDescent="0.25">
      <c r="A41" s="1"/>
      <c r="B41" s="37"/>
      <c r="C41" s="44"/>
      <c r="H41" s="40"/>
      <c r="K41" s="42"/>
      <c r="L41" s="1"/>
    </row>
    <row r="42" spans="1:12" ht="16.5" x14ac:dyDescent="0.25">
      <c r="A42" s="1"/>
      <c r="B42" s="37"/>
      <c r="C42" s="44"/>
      <c r="H42" s="40"/>
      <c r="K42" s="42"/>
      <c r="L42" s="1"/>
    </row>
    <row r="43" spans="1:12" ht="16.5" x14ac:dyDescent="0.25">
      <c r="A43" s="1"/>
      <c r="B43" s="37"/>
      <c r="C43" s="44"/>
      <c r="H43" s="40"/>
      <c r="K43" s="42"/>
      <c r="L43" s="1"/>
    </row>
    <row r="44" spans="1:12" ht="16.5" x14ac:dyDescent="0.25">
      <c r="A44" s="1"/>
      <c r="B44" s="37"/>
      <c r="C44" s="44"/>
      <c r="H44" s="40"/>
      <c r="K44" s="42"/>
      <c r="L44" s="1"/>
    </row>
    <row r="45" spans="1:12" ht="16.5" x14ac:dyDescent="0.25">
      <c r="A45" s="1"/>
      <c r="B45" s="37"/>
      <c r="C45" s="44"/>
      <c r="H45" s="40"/>
      <c r="K45" s="42"/>
      <c r="L45" s="1"/>
    </row>
    <row r="46" spans="1:12" ht="16.5" x14ac:dyDescent="0.25">
      <c r="A46" s="1"/>
      <c r="B46" s="37"/>
      <c r="C46" s="44"/>
      <c r="H46" s="40"/>
      <c r="K46" s="42"/>
      <c r="L46" s="1"/>
    </row>
    <row r="47" spans="1:12" ht="16.5" x14ac:dyDescent="0.25">
      <c r="A47" s="1"/>
      <c r="B47" s="37"/>
      <c r="C47" s="44"/>
      <c r="H47" s="40"/>
      <c r="K47" s="42"/>
      <c r="L47" s="1"/>
    </row>
    <row r="48" spans="1:12" ht="16.5" x14ac:dyDescent="0.25">
      <c r="A48" s="1"/>
      <c r="B48" s="37"/>
      <c r="C48" s="44"/>
      <c r="H48" s="40"/>
      <c r="K48" s="42"/>
      <c r="L48" s="1"/>
    </row>
    <row r="49" spans="1:12" ht="16.5" x14ac:dyDescent="0.25">
      <c r="A49" s="1"/>
      <c r="B49" s="37"/>
      <c r="C49" s="44"/>
      <c r="H49" s="40"/>
      <c r="K49" s="42"/>
      <c r="L49" s="1"/>
    </row>
    <row r="50" spans="1:12" ht="16.5" x14ac:dyDescent="0.25">
      <c r="A50" s="18"/>
      <c r="B50" s="37"/>
      <c r="C50" s="44"/>
      <c r="H50" s="40"/>
      <c r="K50" s="42"/>
      <c r="L50" s="1"/>
    </row>
    <row r="51" spans="1:12" ht="16.5" x14ac:dyDescent="0.25">
      <c r="A51" s="18"/>
      <c r="B51" s="46"/>
      <c r="C51" s="47"/>
      <c r="G51" s="45"/>
      <c r="H51" s="39"/>
      <c r="K51" s="48"/>
      <c r="L51" s="1"/>
    </row>
    <row r="52" spans="1:12" ht="17.25" thickBot="1" x14ac:dyDescent="0.3">
      <c r="A52" s="1"/>
      <c r="B52" s="49"/>
      <c r="C52" s="50"/>
      <c r="D52" s="51"/>
      <c r="E52" s="51"/>
      <c r="F52" s="51"/>
      <c r="G52" s="59"/>
      <c r="H52" s="52"/>
      <c r="I52" s="53"/>
      <c r="J52" s="53"/>
      <c r="K52" s="54"/>
      <c r="L52" s="1"/>
    </row>
    <row r="53" spans="1:12" ht="15.75" thickTop="1" x14ac:dyDescent="0.25">
      <c r="A53" s="1"/>
      <c r="B53" s="1"/>
      <c r="C53" s="1"/>
      <c r="D53" s="1"/>
      <c r="E53" s="1"/>
      <c r="F53" s="1"/>
      <c r="G53" s="1"/>
      <c r="H53" s="1"/>
      <c r="I53" s="1"/>
      <c r="J53" s="1"/>
      <c r="K53" s="1"/>
      <c r="L53" s="1"/>
    </row>
  </sheetData>
  <mergeCells count="23">
    <mergeCell ref="B2:K2"/>
    <mergeCell ref="B4:E4"/>
    <mergeCell ref="G4:K4"/>
    <mergeCell ref="B5:C5"/>
    <mergeCell ref="D5:E5"/>
    <mergeCell ref="G5:G6"/>
    <mergeCell ref="H5:H6"/>
    <mergeCell ref="I5:I6"/>
    <mergeCell ref="J5:J6"/>
    <mergeCell ref="K5:K6"/>
    <mergeCell ref="B25:G25"/>
    <mergeCell ref="H25:K25"/>
    <mergeCell ref="B6:C6"/>
    <mergeCell ref="D6:E6"/>
    <mergeCell ref="B7:C7"/>
    <mergeCell ref="D7:E7"/>
    <mergeCell ref="B8:C8"/>
    <mergeCell ref="D8:E8"/>
    <mergeCell ref="B9:C9"/>
    <mergeCell ref="D9:E9"/>
    <mergeCell ref="B10:C10"/>
    <mergeCell ref="B11:C11"/>
    <mergeCell ref="H12:K12"/>
  </mergeCells>
  <conditionalFormatting sqref="I11:I15">
    <cfRule type="dataBar" priority="6">
      <dataBar>
        <cfvo type="min"/>
        <cfvo type="max"/>
        <color rgb="FF638EC6"/>
      </dataBar>
      <extLst>
        <ext xmlns:x14="http://schemas.microsoft.com/office/spreadsheetml/2009/9/main" uri="{B025F937-C7B1-47D3-B67F-A62EFF666E3E}">
          <x14:id>{32F2EBC2-A4F7-4322-80D6-2064BC738919}</x14:id>
        </ext>
      </extLst>
    </cfRule>
  </conditionalFormatting>
  <conditionalFormatting sqref="I19:I23">
    <cfRule type="dataBar" priority="3">
      <dataBar>
        <cfvo type="min"/>
        <cfvo type="max"/>
        <color rgb="FF63C384"/>
      </dataBar>
      <extLst>
        <ext xmlns:x14="http://schemas.microsoft.com/office/spreadsheetml/2009/9/main" uri="{B025F937-C7B1-47D3-B67F-A62EFF666E3E}">
          <x14:id>{74422E64-D46A-4B84-870D-C59741A0D1D4}</x14:id>
        </ext>
      </extLst>
    </cfRule>
  </conditionalFormatting>
  <conditionalFormatting sqref="K11:K15">
    <cfRule type="dataBar" priority="5">
      <dataBar>
        <cfvo type="min"/>
        <cfvo type="max"/>
        <color rgb="FFD6007B"/>
      </dataBar>
      <extLst>
        <ext xmlns:x14="http://schemas.microsoft.com/office/spreadsheetml/2009/9/main" uri="{B025F937-C7B1-47D3-B67F-A62EFF666E3E}">
          <x14:id>{4D3E4FE8-105F-40F2-B244-40D7EA5E5153}</x14:id>
        </ext>
      </extLst>
    </cfRule>
  </conditionalFormatting>
  <conditionalFormatting sqref="K13:K17">
    <cfRule type="dataBar" priority="1">
      <dataBar>
        <cfvo type="min"/>
        <cfvo type="max"/>
        <color rgb="FF638EC6"/>
      </dataBar>
      <extLst>
        <ext xmlns:x14="http://schemas.microsoft.com/office/spreadsheetml/2009/9/main" uri="{B025F937-C7B1-47D3-B67F-A62EFF666E3E}">
          <x14:id>{FB3B3E57-0B04-4492-9A04-1E1B1D7E95A0}</x14:id>
        </ext>
      </extLst>
    </cfRule>
    <cfRule type="dataBar" priority="4">
      <dataBar>
        <cfvo type="min"/>
        <cfvo type="max"/>
        <color rgb="FFFFB628"/>
      </dataBar>
      <extLst>
        <ext xmlns:x14="http://schemas.microsoft.com/office/spreadsheetml/2009/9/main" uri="{B025F937-C7B1-47D3-B67F-A62EFF666E3E}">
          <x14:id>{4BBD5A49-143C-4458-AE51-8DABC540FD9D}</x14:id>
        </ext>
      </extLst>
    </cfRule>
  </conditionalFormatting>
  <conditionalFormatting sqref="K19:K23">
    <cfRule type="dataBar" priority="2">
      <dataBar>
        <cfvo type="min"/>
        <cfvo type="max"/>
        <color rgb="FF63C384"/>
      </dataBar>
      <extLst>
        <ext xmlns:x14="http://schemas.microsoft.com/office/spreadsheetml/2009/9/main" uri="{B025F937-C7B1-47D3-B67F-A62EFF666E3E}">
          <x14:id>{354BDA24-49CF-4B84-B354-1C1EDA8CBFEB}</x14:id>
        </ext>
      </extLst>
    </cfRule>
  </conditionalFormatting>
  <dataValidations count="3">
    <dataValidation type="list" allowBlank="1" errorTitle="Valeur invalide" error="Veuillez choisir Oui ou Non." promptTitle="Sélection" prompt="Choisissez : Oui ou Non" sqref="D8" xr:uid="{68788DD1-33AF-4934-AD0E-4440CD54D5B0}">
      <formula1>"Oui,Non"</formula1>
      <formula2>0</formula2>
    </dataValidation>
    <dataValidation type="list" allowBlank="1" errorTitle="Valeur invalide" error="Veuillez choisir une valeur dans la liste." promptTitle="Sélection" prompt="Choisissez : Etablissement support ou Etablissement partie au GHT" sqref="D7" xr:uid="{FBACB069-F26D-4FEF-A1C4-024ED91362BA}">
      <formula1>"Etablissement support,Etablissement partie au GHT"</formula1>
      <formula2>0</formula2>
    </dataValidation>
    <dataValidation type="list" allowBlank="1" showInputMessage="1" showErrorMessage="1" sqref="H27:H52" xr:uid="{EB2AD912-1EEE-458D-8329-DBE9A3883946}">
      <formula1>"Madame, Monsieur"</formula1>
    </dataValidation>
  </dataValidations>
  <pageMargins left="0.7" right="0.7" top="0.75" bottom="0.75" header="0.3" footer="0.3"/>
  <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32F2EBC2-A4F7-4322-80D6-2064BC738919}">
            <x14:dataBar minLength="0" maxLength="100" border="1" negativeBarBorderColorSameAsPositive="0">
              <x14:cfvo type="autoMin"/>
              <x14:cfvo type="autoMax"/>
              <x14:borderColor rgb="FF638EC6"/>
              <x14:negativeFillColor rgb="FFFF0000"/>
              <x14:negativeBorderColor rgb="FFFF0000"/>
              <x14:axisColor rgb="FF000000"/>
            </x14:dataBar>
          </x14:cfRule>
          <xm:sqref>I11:I15</xm:sqref>
        </x14:conditionalFormatting>
        <x14:conditionalFormatting xmlns:xm="http://schemas.microsoft.com/office/excel/2006/main">
          <x14:cfRule type="dataBar" id="{74422E64-D46A-4B84-870D-C59741A0D1D4}">
            <x14:dataBar minLength="0" maxLength="100" border="1" negativeBarBorderColorSameAsPositive="0">
              <x14:cfvo type="autoMin"/>
              <x14:cfvo type="autoMax"/>
              <x14:borderColor rgb="FF63C384"/>
              <x14:negativeFillColor rgb="FFFF0000"/>
              <x14:negativeBorderColor rgb="FFFF0000"/>
              <x14:axisColor rgb="FF000000"/>
            </x14:dataBar>
          </x14:cfRule>
          <xm:sqref>I19:I23</xm:sqref>
        </x14:conditionalFormatting>
        <x14:conditionalFormatting xmlns:xm="http://schemas.microsoft.com/office/excel/2006/main">
          <x14:cfRule type="dataBar" id="{4D3E4FE8-105F-40F2-B244-40D7EA5E5153}">
            <x14:dataBar minLength="0" maxLength="100" border="1" negativeBarBorderColorSameAsPositive="0">
              <x14:cfvo type="autoMin"/>
              <x14:cfvo type="autoMax"/>
              <x14:borderColor rgb="FFD6007B"/>
              <x14:negativeFillColor rgb="FFFF0000"/>
              <x14:negativeBorderColor rgb="FFFF0000"/>
              <x14:axisColor rgb="FF000000"/>
            </x14:dataBar>
          </x14:cfRule>
          <xm:sqref>K11:K15</xm:sqref>
        </x14:conditionalFormatting>
        <x14:conditionalFormatting xmlns:xm="http://schemas.microsoft.com/office/excel/2006/main">
          <x14:cfRule type="dataBar" id="{FB3B3E57-0B04-4492-9A04-1E1B1D7E95A0}">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4BBD5A49-143C-4458-AE51-8DABC540FD9D}">
            <x14:dataBar minLength="0" maxLength="100" border="1" negativeBarBorderColorSameAsPositive="0">
              <x14:cfvo type="autoMin"/>
              <x14:cfvo type="autoMax"/>
              <x14:borderColor rgb="FFFFB628"/>
              <x14:negativeFillColor rgb="FFFF0000"/>
              <x14:negativeBorderColor rgb="FFFF0000"/>
              <x14:axisColor rgb="FF000000"/>
            </x14:dataBar>
          </x14:cfRule>
          <xm:sqref>K13:K17</xm:sqref>
        </x14:conditionalFormatting>
        <x14:conditionalFormatting xmlns:xm="http://schemas.microsoft.com/office/excel/2006/main">
          <x14:cfRule type="dataBar" id="{354BDA24-49CF-4B84-B354-1C1EDA8CBFEB}">
            <x14:dataBar minLength="0" maxLength="100" border="1" negativeBarBorderColorSameAsPositive="0">
              <x14:cfvo type="autoMin"/>
              <x14:cfvo type="autoMax"/>
              <x14:borderColor rgb="FF63C384"/>
              <x14:negativeFillColor rgb="FFFF0000"/>
              <x14:negativeBorderColor rgb="FFFF0000"/>
              <x14:axisColor rgb="FF000000"/>
            </x14:dataBar>
          </x14:cfRule>
          <xm:sqref>K19:K23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496AA467-1ED4-4E0C-92B3-0AFBBC0DB881}">
          <x14:formula1>
            <xm:f>'Liste Groupes de fonctions'!$B$25:$B$29</xm:f>
          </x14:formula1>
          <xm:sqref>B27:B52</xm:sqref>
        </x14:dataValidation>
        <x14:dataValidation type="list" allowBlank="1" showInputMessage="1" showErrorMessage="1" xr:uid="{46523F88-4002-453E-8450-C8460BF2D216}">
          <x14:formula1>
            <xm:f>'Liste Groupes de fonctions'!$B$2:$B$23</xm:f>
          </x14:formula1>
          <xm:sqref>C27:C52</xm:sqref>
        </x14:dataValidation>
        <x14:dataValidation type="list" allowBlank="1" showInputMessage="1" showErrorMessage="1" xr:uid="{B1D67C3A-FCD4-4476-A087-DFD7A2B8731A}">
          <x14:formula1>
            <xm:f>'Liste motifs'!$B$3:$B$28</xm:f>
          </x14:formula1>
          <xm:sqref>E27:F52</xm:sqref>
        </x14:dataValidation>
        <x14:dataValidation type="list" allowBlank="1" showInputMessage="1" showErrorMessage="1" xr:uid="{26D63A2F-2030-472A-9585-D6C9115F333A}">
          <x14:formula1>
            <xm:f>Statut!$A$2:$A$10</xm:f>
          </x14:formula1>
          <xm:sqref>K27:K52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BC141-E91C-4888-A8D6-6881C3ED6AFA}">
  <dimension ref="B2:B29"/>
  <sheetViews>
    <sheetView workbookViewId="0">
      <selection activeCell="B26" sqref="B26"/>
    </sheetView>
  </sheetViews>
  <sheetFormatPr baseColWidth="10" defaultRowHeight="15" x14ac:dyDescent="0.25"/>
  <cols>
    <col min="1" max="1" width="7.5703125" customWidth="1"/>
    <col min="2" max="2" width="126.85546875" bestFit="1" customWidth="1"/>
  </cols>
  <sheetData>
    <row r="2" spans="2:2" x14ac:dyDescent="0.25">
      <c r="B2" s="60" t="s">
        <v>38</v>
      </c>
    </row>
    <row r="3" spans="2:2" x14ac:dyDescent="0.25">
      <c r="B3" t="s">
        <v>39</v>
      </c>
    </row>
    <row r="4" spans="2:2" x14ac:dyDescent="0.25">
      <c r="B4" s="60" t="s">
        <v>40</v>
      </c>
    </row>
    <row r="5" spans="2:2" x14ac:dyDescent="0.25">
      <c r="B5" t="s">
        <v>41</v>
      </c>
    </row>
    <row r="6" spans="2:2" x14ac:dyDescent="0.25">
      <c r="B6" t="s">
        <v>42</v>
      </c>
    </row>
    <row r="7" spans="2:2" x14ac:dyDescent="0.25">
      <c r="B7" s="60" t="s">
        <v>43</v>
      </c>
    </row>
    <row r="8" spans="2:2" x14ac:dyDescent="0.25">
      <c r="B8" t="s">
        <v>44</v>
      </c>
    </row>
    <row r="9" spans="2:2" x14ac:dyDescent="0.25">
      <c r="B9" t="s">
        <v>45</v>
      </c>
    </row>
    <row r="10" spans="2:2" x14ac:dyDescent="0.25">
      <c r="B10" t="s">
        <v>46</v>
      </c>
    </row>
    <row r="11" spans="2:2" x14ac:dyDescent="0.25">
      <c r="B11" t="s">
        <v>46</v>
      </c>
    </row>
    <row r="12" spans="2:2" x14ac:dyDescent="0.25">
      <c r="B12" s="60" t="s">
        <v>47</v>
      </c>
    </row>
    <row r="13" spans="2:2" x14ac:dyDescent="0.25">
      <c r="B13" t="s">
        <v>48</v>
      </c>
    </row>
    <row r="14" spans="2:2" x14ac:dyDescent="0.25">
      <c r="B14" t="s">
        <v>49</v>
      </c>
    </row>
    <row r="15" spans="2:2" x14ac:dyDescent="0.25">
      <c r="B15" t="s">
        <v>50</v>
      </c>
    </row>
    <row r="16" spans="2:2" x14ac:dyDescent="0.25">
      <c r="B16" t="s">
        <v>51</v>
      </c>
    </row>
    <row r="17" spans="2:2" x14ac:dyDescent="0.25">
      <c r="B17" t="s">
        <v>52</v>
      </c>
    </row>
    <row r="18" spans="2:2" x14ac:dyDescent="0.25">
      <c r="B18" t="s">
        <v>53</v>
      </c>
    </row>
    <row r="19" spans="2:2" x14ac:dyDescent="0.25">
      <c r="B19" t="s">
        <v>54</v>
      </c>
    </row>
    <row r="20" spans="2:2" x14ac:dyDescent="0.25">
      <c r="B20" t="s">
        <v>55</v>
      </c>
    </row>
    <row r="21" spans="2:2" x14ac:dyDescent="0.25">
      <c r="B21" t="s">
        <v>56</v>
      </c>
    </row>
    <row r="22" spans="2:2" x14ac:dyDescent="0.25">
      <c r="B22" t="s">
        <v>57</v>
      </c>
    </row>
    <row r="23" spans="2:2" x14ac:dyDescent="0.25">
      <c r="B23" t="s">
        <v>58</v>
      </c>
    </row>
    <row r="25" spans="2:2" x14ac:dyDescent="0.25">
      <c r="B25" t="s">
        <v>21</v>
      </c>
    </row>
    <row r="26" spans="2:2" x14ac:dyDescent="0.25">
      <c r="B26" t="s">
        <v>22</v>
      </c>
    </row>
    <row r="27" spans="2:2" x14ac:dyDescent="0.25">
      <c r="B27" t="s">
        <v>23</v>
      </c>
    </row>
    <row r="28" spans="2:2" x14ac:dyDescent="0.25">
      <c r="B28" t="s">
        <v>24</v>
      </c>
    </row>
    <row r="29" spans="2:2" x14ac:dyDescent="0.25">
      <c r="B29" t="s">
        <v>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8CC27-8CDF-4047-A892-31C1137931FE}">
  <dimension ref="B2:B32"/>
  <sheetViews>
    <sheetView workbookViewId="0">
      <selection activeCell="B30" sqref="B30"/>
    </sheetView>
  </sheetViews>
  <sheetFormatPr baseColWidth="10" defaultRowHeight="15" x14ac:dyDescent="0.25"/>
  <cols>
    <col min="1" max="1" width="6.85546875" customWidth="1"/>
    <col min="2" max="2" width="45" bestFit="1" customWidth="1"/>
  </cols>
  <sheetData>
    <row r="2" spans="2:2" x14ac:dyDescent="0.25">
      <c r="B2" s="61" t="s">
        <v>59</v>
      </c>
    </row>
    <row r="3" spans="2:2" x14ac:dyDescent="0.25">
      <c r="B3" s="62" t="s">
        <v>60</v>
      </c>
    </row>
    <row r="4" spans="2:2" x14ac:dyDescent="0.25">
      <c r="B4" s="62" t="s">
        <v>61</v>
      </c>
    </row>
    <row r="5" spans="2:2" x14ac:dyDescent="0.25">
      <c r="B5" s="63" t="s">
        <v>62</v>
      </c>
    </row>
    <row r="6" spans="2:2" x14ac:dyDescent="0.25">
      <c r="B6" s="63" t="s">
        <v>63</v>
      </c>
    </row>
    <row r="7" spans="2:2" x14ac:dyDescent="0.25">
      <c r="B7" s="63" t="s">
        <v>64</v>
      </c>
    </row>
    <row r="8" spans="2:2" x14ac:dyDescent="0.25">
      <c r="B8" s="63" t="s">
        <v>65</v>
      </c>
    </row>
    <row r="9" spans="2:2" x14ac:dyDescent="0.25">
      <c r="B9" s="63" t="s">
        <v>66</v>
      </c>
    </row>
    <row r="10" spans="2:2" x14ac:dyDescent="0.25">
      <c r="B10" s="63" t="s">
        <v>97</v>
      </c>
    </row>
    <row r="11" spans="2:2" x14ac:dyDescent="0.25">
      <c r="B11" s="63" t="s">
        <v>67</v>
      </c>
    </row>
    <row r="12" spans="2:2" x14ac:dyDescent="0.25">
      <c r="B12" s="63" t="s">
        <v>92</v>
      </c>
    </row>
    <row r="13" spans="2:2" x14ac:dyDescent="0.25">
      <c r="B13" s="63" t="s">
        <v>68</v>
      </c>
    </row>
    <row r="14" spans="2:2" x14ac:dyDescent="0.25">
      <c r="B14" s="63" t="s">
        <v>69</v>
      </c>
    </row>
    <row r="15" spans="2:2" x14ac:dyDescent="0.25">
      <c r="B15" s="63" t="s">
        <v>70</v>
      </c>
    </row>
    <row r="16" spans="2:2" x14ac:dyDescent="0.25">
      <c r="B16" s="63" t="s">
        <v>93</v>
      </c>
    </row>
    <row r="17" spans="2:2" x14ac:dyDescent="0.25">
      <c r="B17" s="63" t="s">
        <v>71</v>
      </c>
    </row>
    <row r="18" spans="2:2" x14ac:dyDescent="0.25">
      <c r="B18" s="63" t="s">
        <v>72</v>
      </c>
    </row>
    <row r="19" spans="2:2" x14ac:dyDescent="0.25">
      <c r="B19" s="63" t="s">
        <v>73</v>
      </c>
    </row>
    <row r="20" spans="2:2" x14ac:dyDescent="0.25">
      <c r="B20" s="63" t="s">
        <v>74</v>
      </c>
    </row>
    <row r="21" spans="2:2" x14ac:dyDescent="0.25">
      <c r="B21" s="63" t="s">
        <v>75</v>
      </c>
    </row>
    <row r="22" spans="2:2" x14ac:dyDescent="0.25">
      <c r="B22" s="63" t="s">
        <v>76</v>
      </c>
    </row>
    <row r="23" spans="2:2" x14ac:dyDescent="0.25">
      <c r="B23" s="63" t="s">
        <v>77</v>
      </c>
    </row>
    <row r="24" spans="2:2" x14ac:dyDescent="0.25">
      <c r="B24" s="63" t="s">
        <v>78</v>
      </c>
    </row>
    <row r="25" spans="2:2" x14ac:dyDescent="0.25">
      <c r="B25" s="62" t="s">
        <v>79</v>
      </c>
    </row>
    <row r="26" spans="2:2" x14ac:dyDescent="0.25">
      <c r="B26" s="63" t="s">
        <v>80</v>
      </c>
    </row>
    <row r="27" spans="2:2" x14ac:dyDescent="0.25">
      <c r="B27" s="63" t="s">
        <v>91</v>
      </c>
    </row>
    <row r="28" spans="2:2" x14ac:dyDescent="0.25">
      <c r="B28" s="63" t="s">
        <v>140</v>
      </c>
    </row>
    <row r="32" spans="2:2" x14ac:dyDescent="0.25">
      <c r="B32" s="6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786F-F5AD-4D17-8126-CAD9D3BE512E}">
  <dimension ref="A1:A10"/>
  <sheetViews>
    <sheetView workbookViewId="0">
      <selection activeCell="A12" sqref="A12"/>
    </sheetView>
  </sheetViews>
  <sheetFormatPr baseColWidth="10" defaultRowHeight="15" x14ac:dyDescent="0.25"/>
  <cols>
    <col min="1" max="1" width="30.28515625" customWidth="1"/>
  </cols>
  <sheetData>
    <row r="1" spans="1:1" x14ac:dyDescent="0.25">
      <c r="A1" s="65" t="s">
        <v>81</v>
      </c>
    </row>
    <row r="2" spans="1:1" x14ac:dyDescent="0.25">
      <c r="A2" t="s">
        <v>82</v>
      </c>
    </row>
    <row r="3" spans="1:1" x14ac:dyDescent="0.25">
      <c r="A3" t="s">
        <v>83</v>
      </c>
    </row>
    <row r="4" spans="1:1" x14ac:dyDescent="0.25">
      <c r="A4" t="s">
        <v>84</v>
      </c>
    </row>
    <row r="5" spans="1:1" x14ac:dyDescent="0.25">
      <c r="A5" t="s">
        <v>85</v>
      </c>
    </row>
    <row r="6" spans="1:1" x14ac:dyDescent="0.25">
      <c r="A6" t="s">
        <v>86</v>
      </c>
    </row>
    <row r="7" spans="1:1" x14ac:dyDescent="0.25">
      <c r="A7" t="s">
        <v>87</v>
      </c>
    </row>
    <row r="8" spans="1:1" x14ac:dyDescent="0.25">
      <c r="A8" t="s">
        <v>88</v>
      </c>
    </row>
    <row r="9" spans="1:1" x14ac:dyDescent="0.25">
      <c r="A9" t="s">
        <v>89</v>
      </c>
    </row>
    <row r="10" spans="1:1" x14ac:dyDescent="0.25">
      <c r="A10"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Notice</vt:lpstr>
      <vt:lpstr>Etablissement ou DC n°1</vt:lpstr>
      <vt:lpstr>Etablissement ou DC n°2</vt:lpstr>
      <vt:lpstr>Etablissement ou DC n°3</vt:lpstr>
      <vt:lpstr>Etablissement ou DC n°4</vt:lpstr>
      <vt:lpstr>Liste Groupes de fonctions</vt:lpstr>
      <vt:lpstr>Liste motifs</vt:lpstr>
      <vt:lpstr>Statut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LE-POITTEVIN, Mathieu (AGC-CNG)</dc:creator>
  <cp:lastModifiedBy>LE-POITTEVIN, Mathieu (AGC-CNG)</cp:lastModifiedBy>
  <dcterms:created xsi:type="dcterms:W3CDTF">2026-07-09T15:26:15Z</dcterms:created>
  <dcterms:modified xsi:type="dcterms:W3CDTF">2026-09-10T07:46:52Z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2026-07-09T15:37:28Z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f1e18e0a-c672-423c-b29a-a1f3c0faa5ca</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