
<file path=[Content_Types].xml><?xml version="1.0" encoding="utf-8"?>
<Types xmlns="http://schemas.openxmlformats.org/package/2006/content-types">
  <Default Extension="jfif"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athieu.le-poittevin\Desktop\"/>
    </mc:Choice>
  </mc:AlternateContent>
  <xr:revisionPtr revIDLastSave="0" documentId="8_{1E756C54-A0C6-40D1-B5EB-7ACCE9F88922}" xr6:coauthVersionLast="47" xr6:coauthVersionMax="47" xr10:uidLastSave="{00000000-0000-0000-0000-000000000000}"/>
  <bookViews>
    <workbookView xWindow="-120" yWindow="-120" windowWidth="20730" windowHeight="11040" xr2:uid="{35FE44E8-C101-4171-90E7-8958AC5121A5}"/>
  </bookViews>
  <sheets>
    <sheet name="Notice" sheetId="7" r:id="rId1"/>
    <sheet name="Etablissement ou DC n°1" sheetId="1" r:id="rId2"/>
    <sheet name="Etablissement ou DC n°2" sheetId="5" r:id="rId3"/>
    <sheet name="Etablissement ou DC n°3" sheetId="9" r:id="rId4"/>
    <sheet name="Etablissement ou DC n°4" sheetId="8" r:id="rId5"/>
    <sheet name="Liste Groupes de fonctions" sheetId="2" state="hidden" r:id="rId6"/>
    <sheet name="Liste motifs" sheetId="3" state="hidden" r:id="rId7"/>
    <sheet name="Statut" sheetId="4" state="hidden" r:id="rId8"/>
  </sheets>
  <externalReferences>
    <externalReference r:id="rId9"/>
  </externalReferences>
  <definedNames>
    <definedName name="Liste_Statut">[1]Statut!$A$2:$A$10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9" l="1"/>
  <c r="I23" i="9"/>
  <c r="K22" i="9"/>
  <c r="I22" i="9"/>
  <c r="K21" i="9"/>
  <c r="I21" i="9"/>
  <c r="K20" i="9"/>
  <c r="I20" i="9"/>
  <c r="K19" i="9"/>
  <c r="I19" i="9"/>
  <c r="K17" i="9"/>
  <c r="K16" i="9"/>
  <c r="K15" i="9"/>
  <c r="K14" i="9"/>
  <c r="K13" i="9"/>
  <c r="K23" i="8"/>
  <c r="I23" i="8"/>
  <c r="K22" i="8"/>
  <c r="I22" i="8"/>
  <c r="K21" i="8"/>
  <c r="I21" i="8"/>
  <c r="K20" i="8"/>
  <c r="I20" i="8"/>
  <c r="K19" i="8"/>
  <c r="I19" i="8"/>
  <c r="K17" i="8"/>
  <c r="K16" i="8"/>
  <c r="K15" i="8"/>
  <c r="K14" i="8"/>
  <c r="K13" i="8"/>
  <c r="K23" i="5"/>
  <c r="I23" i="5"/>
  <c r="K22" i="5"/>
  <c r="I22" i="5"/>
  <c r="K21" i="5"/>
  <c r="I21" i="5"/>
  <c r="K20" i="5"/>
  <c r="I20" i="5"/>
  <c r="K19" i="5"/>
  <c r="I19" i="5"/>
  <c r="K17" i="5"/>
  <c r="K16" i="5"/>
  <c r="K15" i="5"/>
  <c r="K14" i="5"/>
  <c r="K13" i="5"/>
  <c r="K23" i="1"/>
  <c r="K22" i="1"/>
  <c r="K21" i="1"/>
  <c r="K20" i="1"/>
  <c r="K19" i="1"/>
  <c r="I23" i="1"/>
  <c r="I22" i="1"/>
  <c r="I21" i="1"/>
  <c r="I20" i="1"/>
  <c r="K17" i="1"/>
  <c r="K16" i="1"/>
  <c r="I19" i="1"/>
  <c r="K15" i="1"/>
  <c r="K14" i="1"/>
  <c r="K13" i="1"/>
</calcChain>
</file>

<file path=xl/sharedStrings.xml><?xml version="1.0" encoding="utf-8"?>
<sst xmlns="http://schemas.openxmlformats.org/spreadsheetml/2006/main" count="434" uniqueCount="146">
  <si>
    <t>CARTOGRAPHIE IFSE DES POSTES DES ETABLISSEMENTS OU DIRECTIONS COMMUNES PARTIES AU GHT AYANT VOCATION A ETRE OCCUPES PAR UN DIRECTEUR D'HOPITAL</t>
  </si>
  <si>
    <t>CARTE D'IDENTITE DE L'ETABLISSEMENT OU DE LA DIRECTION COMMUNE</t>
  </si>
  <si>
    <t>ELEMENTS CHIFFRES DU CADRE D'EXERCICE PROFESSIONNEL</t>
  </si>
  <si>
    <t>GHT d'appartenance</t>
  </si>
  <si>
    <t>Niveau</t>
  </si>
  <si>
    <t xml:space="preserve">Budget consolidé d'exploitation </t>
  </si>
  <si>
    <t>Budget d'exploitation H</t>
  </si>
  <si>
    <t>PM 
(ETP)</t>
  </si>
  <si>
    <t>PNM 
(ETP)</t>
  </si>
  <si>
    <t>Nature des établissements du GHT</t>
  </si>
  <si>
    <t>MCO, centre hospitalier local, établissement médico social…</t>
  </si>
  <si>
    <t>Etablissement support ou établissement partie au GHT</t>
  </si>
  <si>
    <t xml:space="preserve"> </t>
  </si>
  <si>
    <t>Groupement hospitalier de territoire</t>
  </si>
  <si>
    <t>Etablissement en direction commune</t>
  </si>
  <si>
    <t>Direction commune</t>
  </si>
  <si>
    <t>Nombre d'établissements composant la direction commune</t>
  </si>
  <si>
    <t>Etablissement</t>
  </si>
  <si>
    <t>Avis CNG</t>
  </si>
  <si>
    <t>Date de l'avis CNG</t>
  </si>
  <si>
    <t>Synthèse graphique de la répartition des emplois par groupes de fonctions et genre</t>
  </si>
  <si>
    <t>EF</t>
  </si>
  <si>
    <t>G1</t>
  </si>
  <si>
    <t>G2</t>
  </si>
  <si>
    <t>G3</t>
  </si>
  <si>
    <t>G4</t>
  </si>
  <si>
    <t>Hommes</t>
  </si>
  <si>
    <t>Femmes</t>
  </si>
  <si>
    <t>Oui</t>
  </si>
  <si>
    <t>CLASSEMENT DES EMPLOIS DE L'ETABLISSEMENT OU DE LA DIRECTION COMMUNE AYANT VOCATION A ETRE OCCUPES PAR UN DIRECTEUR D'HOPITAL</t>
  </si>
  <si>
    <t>DIRECTEUR OCCUPANT LE POSTE EN 2026</t>
  </si>
  <si>
    <t>Groupe</t>
  </si>
  <si>
    <t>Groupe de fonctions</t>
  </si>
  <si>
    <t>Intitulé du poste dans l'organigramme</t>
  </si>
  <si>
    <t>Précisions libres</t>
  </si>
  <si>
    <t>Civilité</t>
  </si>
  <si>
    <t>Nom</t>
  </si>
  <si>
    <t>Prénom</t>
  </si>
  <si>
    <t>G1 - Adjoint au chef d'étabt ou Directeur fonctionnel d'une direction mutualisée d'un GHT</t>
  </si>
  <si>
    <t>G1 - Directeur délégué d'étabt en DC (selon niveau de délégation et budget)</t>
  </si>
  <si>
    <t>G2 - Adjoint au chef d'étabt ou Directeur fonctionnel d'une direction mutualisée d'un GHT</t>
  </si>
  <si>
    <t>G2 - Directeur délégué d'étabt en DC (selon niveau de délégation et budget)</t>
  </si>
  <si>
    <t>G2 - Directeur fonctionnel (selon budget ou cumul de plusieurs directions)</t>
  </si>
  <si>
    <t>G3 - Directeur délégué de site ou de pôle</t>
  </si>
  <si>
    <t>G3 - Directeur délégué d'étabt en DC (selon niveau de délégation et budget)</t>
  </si>
  <si>
    <t>G3 - Directeur fonctionnel (selon budget ou cumul de plusieurs directions)</t>
  </si>
  <si>
    <t>G4 - Adjoint à un directeur fonctionnel</t>
  </si>
  <si>
    <t>G4 - Directeur délégué de site ou de pôle</t>
  </si>
  <si>
    <t>G4 - Directeur fonctionnel (selon budget ou cumul de plusieurs directions)</t>
  </si>
  <si>
    <t>Emploi fonctionnel Groupe A</t>
  </si>
  <si>
    <t>Emploi fonctionnel Groupe B</t>
  </si>
  <si>
    <t>Emploi fonctionnel Groupe C</t>
  </si>
  <si>
    <t>Emploi fonctionnel Groupe D</t>
  </si>
  <si>
    <t>Emploi fonctionnel Groupe E</t>
  </si>
  <si>
    <t>Emploi fonctionnel Groupe F</t>
  </si>
  <si>
    <t>Emploi fonctionnel Groupe G</t>
  </si>
  <si>
    <t>Emploi fonctionnel Groupe H</t>
  </si>
  <si>
    <t>Emploi fonctionnel Groupe I</t>
  </si>
  <si>
    <t>Emploi fonctionnel Groupe J</t>
  </si>
  <si>
    <t>Motif</t>
  </si>
  <si>
    <t>Difficulté de recrutement</t>
  </si>
  <si>
    <t>Cumul de directions fonctionnelles</t>
  </si>
  <si>
    <t xml:space="preserve">Niveau d'expertise requis </t>
  </si>
  <si>
    <t xml:space="preserve">Taille de l’établissement </t>
  </si>
  <si>
    <t xml:space="preserve">Nature de l’établissement </t>
  </si>
  <si>
    <t xml:space="preserve">Exercice multi‑établissements </t>
  </si>
  <si>
    <t xml:space="preserve">Niveau d’exposition sociale et politique </t>
  </si>
  <si>
    <t xml:space="preserve">Représentation du directeur général </t>
  </si>
  <si>
    <t>Organisation et présidence des instances</t>
  </si>
  <si>
    <t xml:space="preserve">Interface avec les tutelles </t>
  </si>
  <si>
    <t xml:space="preserve">Coordination de l’équipe de direction </t>
  </si>
  <si>
    <t xml:space="preserve">Cumul avec une direction de pôle </t>
  </si>
  <si>
    <t>Taille du site ou pôle</t>
  </si>
  <si>
    <t xml:space="preserve">Portage de dossiers stratégiques </t>
  </si>
  <si>
    <t xml:space="preserve">Nombre de pôles </t>
  </si>
  <si>
    <t xml:space="preserve">Nature du poste et exposition sociale </t>
  </si>
  <si>
    <t xml:space="preserve">Marge d’autonomie </t>
  </si>
  <si>
    <t xml:space="preserve">Exercice multi‑sites </t>
  </si>
  <si>
    <t>Substitution au directeur fonctionnel</t>
  </si>
  <si>
    <t>Autre</t>
  </si>
  <si>
    <t>Sans objet</t>
  </si>
  <si>
    <t>Liste statut</t>
  </si>
  <si>
    <t>Titulaire (DH grade 1)</t>
  </si>
  <si>
    <t>Titulaire (DH grade 2)</t>
  </si>
  <si>
    <t>Titulaire (DH grade tra.)</t>
  </si>
  <si>
    <t>Titulaire (DH grade 3)</t>
  </si>
  <si>
    <t>Contractuel</t>
  </si>
  <si>
    <t>Directeur des soins</t>
  </si>
  <si>
    <t>D3S</t>
  </si>
  <si>
    <t>Ingénieur</t>
  </si>
  <si>
    <t>Autre corps en détachement</t>
  </si>
  <si>
    <t>Etablissement support de GHT</t>
  </si>
  <si>
    <t>Périmètre de délégation du DG</t>
  </si>
  <si>
    <t xml:space="preserve">Charge managériale du poste </t>
  </si>
  <si>
    <t>Etablissement support</t>
  </si>
  <si>
    <t>Madame</t>
  </si>
  <si>
    <t>Monsieur</t>
  </si>
  <si>
    <t xml:space="preserve">Gestion médicale et paramédicale </t>
  </si>
  <si>
    <t>Martin</t>
  </si>
  <si>
    <t>Durand</t>
  </si>
  <si>
    <t>Moreau</t>
  </si>
  <si>
    <t>Lefebvre</t>
  </si>
  <si>
    <t>Morel</t>
  </si>
  <si>
    <t>Girard</t>
  </si>
  <si>
    <t>Bonnet</t>
  </si>
  <si>
    <t>Lambert</t>
  </si>
  <si>
    <t>Dupuy</t>
  </si>
  <si>
    <t>Lopez</t>
  </si>
  <si>
    <t>Jacquet</t>
  </si>
  <si>
    <t>Rousseau</t>
  </si>
  <si>
    <t>Faure</t>
  </si>
  <si>
    <t>Mercier</t>
  </si>
  <si>
    <t>Dubois</t>
  </si>
  <si>
    <t>Perez</t>
  </si>
  <si>
    <t>Legrand</t>
  </si>
  <si>
    <t>Morin</t>
  </si>
  <si>
    <t>Dufour</t>
  </si>
  <si>
    <t>Pelletier</t>
  </si>
  <si>
    <t>Marie</t>
  </si>
  <si>
    <t>Françoise</t>
  </si>
  <si>
    <t>Isabelle</t>
  </si>
  <si>
    <t>Sylvie</t>
  </si>
  <si>
    <t>Nicole</t>
  </si>
  <si>
    <t>Louise</t>
  </si>
  <si>
    <t>Hélène</t>
  </si>
  <si>
    <t>Suzanne</t>
  </si>
  <si>
    <t>Jean</t>
  </si>
  <si>
    <t>Philippe</t>
  </si>
  <si>
    <t>Daniel</t>
  </si>
  <si>
    <t>Jacques</t>
  </si>
  <si>
    <t>Bernard</t>
  </si>
  <si>
    <t>André</t>
  </si>
  <si>
    <t>Nicolas</t>
  </si>
  <si>
    <t>Georges</t>
  </si>
  <si>
    <t>Claude</t>
  </si>
  <si>
    <t>Christian</t>
  </si>
  <si>
    <t>NOTICE D'AIDE A LA CARTOGRAPHIE DES EMPLOIS DE DH - CNG - JUILLET 2026</t>
  </si>
  <si>
    <t>Motif de classement n°1</t>
  </si>
  <si>
    <t>Motif de classement n°2</t>
  </si>
  <si>
    <r>
      <t xml:space="preserve">Cette maquette permet le recueil des cotations de postes de DH, en application de l'instruction n° DGOS/RH4/2026/100 du 28 juillet 2026 relative aux modalités d’application du régime indemnitaire tenant compte des fonctions, des sujétions, de l’expertise et de l’engagement professionnel (RIFSEEP) pour le corps des directeurs d’hôpital
</t>
    </r>
    <r>
      <rPr>
        <u/>
        <sz val="11"/>
        <color theme="1"/>
        <rFont val="Aptos Narrow"/>
        <family val="2"/>
        <scheme val="minor"/>
      </rPr>
      <t>Rappels de procédure</t>
    </r>
    <r>
      <rPr>
        <sz val="11"/>
        <color theme="1"/>
        <rFont val="Aptos Narrow"/>
        <family val="2"/>
        <scheme val="minor"/>
      </rPr>
      <t xml:space="preserve"> : 
1. Les projets de cartographie sont réalisés au niveau des établissements ou des directions communes, puis colligés par les établissements supports de GHT pour transmission au CNG à l'adresse générique suivante : </t>
    </r>
    <r>
      <rPr>
        <b/>
        <sz val="11"/>
        <color theme="1"/>
        <rFont val="Aptos Narrow"/>
        <family val="2"/>
        <scheme val="minor"/>
      </rPr>
      <t>cng-</t>
    </r>
    <r>
      <rPr>
        <b/>
        <i/>
        <sz val="11"/>
        <color theme="1"/>
        <rFont val="Aptos Narrow"/>
        <family val="2"/>
        <scheme val="minor"/>
      </rPr>
      <t xml:space="preserve">cartographie@sante.gouv.fr </t>
    </r>
    <r>
      <rPr>
        <sz val="11"/>
        <color theme="1"/>
        <rFont val="Aptos Narrow"/>
        <family val="2"/>
        <scheme val="minor"/>
      </rPr>
      <t xml:space="preserve">
2. La tableau dresse la liste des emplois de l’établissement ayant vocation à être occupés par un directeur d’hôpital, le classement proposé pour ces emplois et les éléments objectifs justifiant ce classement. Il permet de visualiser l’intégralité des postes ainsi que la répartition femmes / hommes à tous les niveaux et groupes d’emploi.
3. Cette cartographie est validée par le CNG. Sans réponse de celui-ci au bout de quatre mois, cette cartographie est réputée approuvée. La demande de précisions complémentaires de la part du CNG, ainsi que l’absence d’exhaustivité des pièces demandées suspendent ce délai.
</t>
    </r>
    <r>
      <rPr>
        <u/>
        <sz val="11"/>
        <color theme="1"/>
        <rFont val="Aptos Narrow"/>
        <family val="2"/>
        <scheme val="minor"/>
      </rPr>
      <t xml:space="preserve">Conseils de forme </t>
    </r>
    <r>
      <rPr>
        <sz val="11"/>
        <color theme="1"/>
        <rFont val="Aptos Narrow"/>
        <family val="2"/>
        <scheme val="minor"/>
      </rPr>
      <t xml:space="preserve">: 
</t>
    </r>
    <r>
      <rPr>
        <sz val="11"/>
        <color theme="1"/>
        <rFont val="Aptos Narrow"/>
        <family val="2"/>
      </rPr>
      <t>▪Un onglet est créé par établissement ou direction commune; ils devront être regroupés dans un fichier unique portant le nom du GHT, pour envoi au CNG</t>
    </r>
    <r>
      <rPr>
        <sz val="11"/>
        <color theme="1"/>
        <rFont val="Aptos Narrow"/>
        <family val="2"/>
        <scheme val="minor"/>
      </rPr>
      <t xml:space="preserve">
▪Il est demandé autant que possible de ne pas modifier la forme du tableau (suppressions de lignes ou colonnes)
</t>
    </r>
    <r>
      <rPr>
        <u/>
        <sz val="11"/>
        <color theme="1"/>
        <rFont val="Aptos Narrow"/>
        <family val="2"/>
        <scheme val="minor"/>
      </rPr>
      <t xml:space="preserve">La maquette est constituée de trois blocs </t>
    </r>
    <r>
      <rPr>
        <sz val="11"/>
        <color theme="1"/>
        <rFont val="Aptos Narrow"/>
        <family val="2"/>
        <scheme val="minor"/>
      </rPr>
      <t xml:space="preserve">: 
I. </t>
    </r>
    <r>
      <rPr>
        <b/>
        <sz val="11"/>
        <color theme="1"/>
        <rFont val="Aptos Narrow"/>
        <family val="2"/>
        <scheme val="minor"/>
      </rPr>
      <t xml:space="preserve"> Un premier encadré synthétique constitue la "carte d'identité de l'établissement"</t>
    </r>
    <r>
      <rPr>
        <sz val="11"/>
        <color theme="1"/>
        <rFont val="Aptos Narrow"/>
        <family val="2"/>
        <scheme val="minor"/>
      </rPr>
      <t xml:space="preserve"> ou de la DC, assortie d'éléments chiffrés. Il vise à contextualiser les cotations.
</t>
    </r>
    <r>
      <rPr>
        <b/>
        <sz val="11"/>
        <color theme="1"/>
        <rFont val="Aptos Narrow"/>
        <family val="2"/>
        <scheme val="minor"/>
      </rPr>
      <t>II. Le second bloc est celui de la cotation des emplois</t>
    </r>
    <r>
      <rPr>
        <sz val="11"/>
        <color theme="1"/>
        <rFont val="Aptos Narrow"/>
        <family val="2"/>
        <scheme val="minor"/>
      </rPr>
      <t xml:space="preserve"> : 
</t>
    </r>
    <r>
      <rPr>
        <sz val="11"/>
        <color theme="1"/>
        <rFont val="Aptos Narrow"/>
        <family val="2"/>
      </rPr>
      <t>→ La colonne B indique le groupe de fonctions</t>
    </r>
    <r>
      <rPr>
        <b/>
        <sz val="11"/>
        <color theme="1"/>
        <rFont val="Aptos Narrow"/>
        <family val="2"/>
      </rPr>
      <t xml:space="preserve"> </t>
    </r>
    <r>
      <rPr>
        <sz val="11"/>
        <color theme="1"/>
        <rFont val="Aptos Narrow"/>
        <family val="2"/>
      </rPr>
      <t xml:space="preserve">retenu (DH du corps) ou l'existence d'un emploi fonctionnel (non différencié par niveau ou groupe de lettres)
</t>
    </r>
    <r>
      <rPr>
        <sz val="11"/>
        <color theme="1"/>
        <rFont val="Aptos Narrow"/>
        <family val="2"/>
        <scheme val="minor"/>
      </rPr>
      <t xml:space="preserve">→  La colonne C précise, au sein du groupe, la fonction réglementaire de DH qui sert de référence au poste, telle que définit par l'article 2 de l'arrêté du 27 novembre 2025 (cf. tableau ci-contre).
→  La colonne D, en saisie libre, invite à nommer l'intutilé exact du poste dans l' organigramme de direction.
→ Les colonnes E, F et G sont consacrées au "motif de classement", soit la raison objective du choix de classement. Le CNG propose par menu déroulant une vingtaine de motifs standardisés qui permettent d'expliquer le classement. Les colonnes E et F sont identiques mais permettent si nécessaire d'afficher un cumul de motifs. La colonne G, en texte libre, permet d'apporter des compléments d'informations ou d'évoquer succintement des spécificités locales.  
</t>
    </r>
    <r>
      <rPr>
        <b/>
        <sz val="11"/>
        <color theme="1"/>
        <rFont val="Aptos Narrow"/>
        <family val="2"/>
        <scheme val="minor"/>
      </rPr>
      <t xml:space="preserve">III. Le troisième bloc identifie le directeur occupant l'emploi en 2026 </t>
    </r>
    <r>
      <rPr>
        <sz val="11"/>
        <color theme="1"/>
        <rFont val="Aptos Narrow"/>
        <family val="2"/>
        <scheme val="minor"/>
      </rPr>
      <t>: 
→ Les colonnes H, I, J et K permettent une analyse de la répartition fonctionnelle par genre et par statut (le poste de DH est-il occupé en 2026 par un titulaire DH, un titulaire d'un autre corps, un contractuel?...)</t>
    </r>
  </si>
  <si>
    <t>Nature et diversité des activités du pôle</t>
  </si>
  <si>
    <t>Statut et grade</t>
  </si>
  <si>
    <t>Participation au CODIR restreint</t>
  </si>
  <si>
    <t xml:space="preserve">Membre du directoire </t>
  </si>
  <si>
    <t>Taille du site ou du pôle</t>
  </si>
  <si>
    <t>G3 - Adjoint à un directeur fonctionnel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</si>
</sst>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b/>
      <sz val="15"/>
      <color rgb="FF002060"/>
      <name val="Aptos Narrow"/>
      <family val="2"/>
      <scheme val="minor"/>
    </font>
    <font>
      <b/>
      <sz val="13"/>
      <color theme="0"/>
      <name val="Arial Narrow"/>
      <family val="2"/>
    </font>
    <font>
      <b/>
      <sz val="12"/>
      <color theme="4" tint="-0.249977111117893"/>
      <name val="Arial Narrow"/>
      <family val="2"/>
    </font>
    <font>
      <sz val="11"/>
      <color theme="4" tint="-0.249977111117893"/>
      <name val="Arial Narrow"/>
      <family val="2"/>
    </font>
    <font>
      <sz val="12"/>
      <color theme="4" tint="-0.249977111117893"/>
      <name val="Arial Narrow"/>
      <family val="2"/>
    </font>
    <font>
      <i/>
      <sz val="11"/>
      <color theme="2" tint="-0.499984740745262"/>
      <name val="Arial Narrow"/>
      <family val="2"/>
    </font>
    <font>
      <sz val="11"/>
      <color theme="4" tint="-0.249977111117893"/>
      <name val="Arial Narrow"/>
      <family val="2"/>
      <charset val="1"/>
    </font>
    <font>
      <b/>
      <sz val="10"/>
      <color theme="4" tint="-0.249977111117893"/>
      <name val="Aptos Narrow"/>
      <family val="2"/>
      <scheme val="minor"/>
    </font>
    <font>
      <sz val="11"/>
      <color theme="1"/>
      <name val="Arial Narrow"/>
      <family val="2"/>
    </font>
    <font>
      <sz val="11"/>
      <color rgb="FF000000"/>
      <name val="Aptos Narrow"/>
      <family val="2"/>
      <scheme val="minor"/>
    </font>
    <font>
      <b/>
      <sz val="11"/>
      <color theme="1"/>
      <name val="Aptos Narrow"/>
      <family val="2"/>
      <charset val="1"/>
    </font>
    <font>
      <u/>
      <sz val="11"/>
      <color theme="1"/>
      <name val="Aptos Narrow"/>
      <family val="2"/>
      <scheme val="minor"/>
    </font>
    <font>
      <sz val="11"/>
      <color theme="1"/>
      <name val="Aptos Narrow"/>
      <family val="2"/>
    </font>
    <font>
      <b/>
      <sz val="11"/>
      <color theme="1"/>
      <name val="Aptos Narrow"/>
      <family val="2"/>
    </font>
    <font>
      <b/>
      <sz val="11"/>
      <color rgb="FF002060"/>
      <name val="Aptos Narrow"/>
      <family val="2"/>
      <scheme val="minor"/>
    </font>
    <font>
      <b/>
      <i/>
      <sz val="11"/>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tint="0.79989013336588644"/>
        <bgColor rgb="FFBDD7EE"/>
      </patternFill>
    </fill>
    <fill>
      <patternFill patternType="solid">
        <fgColor theme="3" tint="0.89999084444715716"/>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double">
        <color indexed="64"/>
      </left>
      <right/>
      <top/>
      <bottom/>
      <diagonal/>
    </border>
    <border>
      <left/>
      <right style="double">
        <color indexed="64"/>
      </right>
      <top/>
      <bottom/>
      <diagonal/>
    </border>
    <border>
      <left style="double">
        <color indexed="64"/>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theme="1"/>
      </left>
      <right/>
      <top style="double">
        <color theme="1"/>
      </top>
      <bottom/>
      <diagonal/>
    </border>
    <border>
      <left/>
      <right/>
      <top style="double">
        <color theme="1"/>
      </top>
      <bottom/>
      <diagonal/>
    </border>
    <border>
      <left/>
      <right style="double">
        <color theme="1"/>
      </right>
      <top style="double">
        <color theme="1"/>
      </top>
      <bottom/>
      <diagonal/>
    </border>
    <border>
      <left style="double">
        <color theme="1"/>
      </left>
      <right/>
      <top/>
      <bottom/>
      <diagonal/>
    </border>
    <border>
      <left/>
      <right style="double">
        <color theme="1"/>
      </right>
      <top/>
      <bottom/>
      <diagonal/>
    </border>
    <border>
      <left style="double">
        <color theme="1"/>
      </left>
      <right style="double">
        <color theme="1"/>
      </right>
      <top/>
      <bottom/>
      <diagonal/>
    </border>
    <border>
      <left/>
      <right/>
      <top/>
      <bottom style="double">
        <color theme="1"/>
      </bottom>
      <diagonal/>
    </border>
    <border>
      <left style="double">
        <color theme="1"/>
      </left>
      <right style="double">
        <color theme="1"/>
      </right>
      <top style="thin">
        <color rgb="FF000000"/>
      </top>
      <bottom style="thin">
        <color theme="4"/>
      </bottom>
      <diagonal/>
    </border>
    <border>
      <left style="double">
        <color theme="1"/>
      </left>
      <right/>
      <top style="thin">
        <color rgb="FF000000"/>
      </top>
      <bottom style="thin">
        <color theme="4"/>
      </bottom>
      <diagonal/>
    </border>
    <border>
      <left/>
      <right/>
      <top style="thin">
        <color rgb="FF000000"/>
      </top>
      <bottom style="thin">
        <color theme="4"/>
      </bottom>
      <diagonal/>
    </border>
    <border>
      <left/>
      <right style="double">
        <color theme="1"/>
      </right>
      <top style="thin">
        <color rgb="FF000000"/>
      </top>
      <bottom style="thin">
        <color theme="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1">
    <xf numFmtId="0" fontId="0" fillId="0" borderId="0"/>
  </cellStyleXfs>
  <cellXfs count="120">
    <xf numFmtId="0" fontId="0" fillId="0" borderId="0" xfId="0"/>
    <xf numFmtId="0" fontId="0" fillId="2" borderId="0" xfId="0" applyFill="1"/>
    <xf numFmtId="0" fontId="0" fillId="2" borderId="0" xfId="0" applyFill="1" applyAlignment="1">
      <alignment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4" fillId="4" borderId="10" xfId="0" applyFont="1" applyFill="1" applyBorder="1" applyAlignment="1">
      <alignment horizontal="left" vertical="center" wrapText="1"/>
    </xf>
    <xf numFmtId="0" fontId="4" fillId="4" borderId="0" xfId="0" applyFont="1" applyFill="1" applyAlignment="1">
      <alignment horizontal="left" vertical="center" wrapText="1"/>
    </xf>
    <xf numFmtId="0" fontId="5" fillId="4" borderId="0" xfId="0" applyFont="1" applyFill="1" applyAlignment="1">
      <alignment horizontal="left" vertical="center" wrapText="1"/>
    </xf>
    <xf numFmtId="0" fontId="5" fillId="4" borderId="9"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5" fillId="4" borderId="12" xfId="0" applyFont="1" applyFill="1" applyBorder="1" applyAlignment="1">
      <alignment horizontal="center" vertical="center" wrapText="1"/>
    </xf>
    <xf numFmtId="0" fontId="4" fillId="4" borderId="13"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5" fillId="4" borderId="14" xfId="0" applyFont="1" applyFill="1" applyBorder="1" applyAlignment="1">
      <alignment horizontal="center" vertical="center" wrapText="1"/>
    </xf>
    <xf numFmtId="0" fontId="5" fillId="0" borderId="17" xfId="0" applyFont="1" applyBorder="1" applyAlignment="1">
      <alignment horizontal="left" vertical="center" wrapText="1"/>
    </xf>
    <xf numFmtId="0" fontId="5" fillId="0" borderId="20" xfId="0" applyFont="1" applyBorder="1" applyAlignment="1">
      <alignment horizontal="left" vertical="center" wrapText="1"/>
    </xf>
    <xf numFmtId="0" fontId="0" fillId="2" borderId="21" xfId="0" applyFill="1" applyBorder="1"/>
    <xf numFmtId="0" fontId="0" fillId="2" borderId="16" xfId="0" applyFill="1" applyBorder="1"/>
    <xf numFmtId="0" fontId="1" fillId="2" borderId="15"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16" xfId="0" applyFont="1" applyFill="1" applyBorder="1" applyAlignment="1">
      <alignment horizontal="center" vertical="center"/>
    </xf>
    <xf numFmtId="0" fontId="0" fillId="2" borderId="0" xfId="0" applyFill="1" applyAlignment="1">
      <alignment horizontal="center"/>
    </xf>
    <xf numFmtId="0" fontId="0" fillId="2" borderId="0" xfId="0" applyFill="1" applyAlignment="1">
      <alignment horizontal="center" vertical="center"/>
    </xf>
    <xf numFmtId="0" fontId="1" fillId="2" borderId="18" xfId="0" applyFont="1" applyFill="1" applyBorder="1" applyAlignment="1">
      <alignment horizontal="center" vertical="center"/>
    </xf>
    <xf numFmtId="0" fontId="0" fillId="2" borderId="21" xfId="0" applyFill="1" applyBorder="1" applyAlignment="1">
      <alignment vertical="center"/>
    </xf>
    <xf numFmtId="0" fontId="0" fillId="2" borderId="21" xfId="0" applyFill="1" applyBorder="1" applyAlignment="1">
      <alignment horizontal="center" vertical="center"/>
    </xf>
    <xf numFmtId="0" fontId="1" fillId="2" borderId="19" xfId="0" applyFont="1" applyFill="1" applyBorder="1" applyAlignment="1">
      <alignment horizontal="center" vertical="center"/>
    </xf>
    <xf numFmtId="0" fontId="0" fillId="2" borderId="23" xfId="0" applyFill="1" applyBorder="1"/>
    <xf numFmtId="0" fontId="1" fillId="2" borderId="23" xfId="0" applyFont="1" applyFill="1" applyBorder="1" applyAlignment="1">
      <alignment horizontal="center"/>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0" fillId="2" borderId="27" xfId="0" applyFill="1" applyBorder="1" applyAlignment="1">
      <alignment horizontal="center" vertical="center"/>
    </xf>
    <xf numFmtId="0" fontId="1" fillId="2" borderId="0" xfId="0" applyFont="1" applyFill="1" applyAlignment="1">
      <alignment horizontal="center" vertical="center"/>
    </xf>
    <xf numFmtId="0" fontId="4" fillId="2" borderId="0" xfId="0" applyFont="1" applyFill="1" applyAlignment="1">
      <alignment horizontal="left"/>
    </xf>
    <xf numFmtId="0" fontId="6" fillId="2" borderId="0" xfId="0" applyFont="1" applyFill="1" applyAlignment="1">
      <alignment horizontal="left"/>
    </xf>
    <xf numFmtId="0" fontId="1" fillId="2" borderId="21" xfId="0" applyFont="1" applyFill="1" applyBorder="1" applyAlignment="1">
      <alignment horizontal="center" vertical="center"/>
    </xf>
    <xf numFmtId="0" fontId="0" fillId="0" borderId="33" xfId="0" applyBorder="1" applyAlignment="1">
      <alignment horizontal="center"/>
    </xf>
    <xf numFmtId="0" fontId="10" fillId="0" borderId="31" xfId="0" applyFont="1" applyBorder="1" applyAlignment="1">
      <alignment horizontal="left" vertical="center" wrapText="1"/>
    </xf>
    <xf numFmtId="0" fontId="10" fillId="0" borderId="0" xfId="0" applyFont="1" applyAlignment="1">
      <alignment vertical="center" wrapText="1"/>
    </xf>
    <xf numFmtId="0" fontId="10" fillId="0" borderId="31" xfId="0" applyFont="1" applyBorder="1" applyAlignment="1">
      <alignment vertical="center" wrapText="1"/>
    </xf>
    <xf numFmtId="0" fontId="0" fillId="0" borderId="0" xfId="0" applyAlignment="1">
      <alignment vertical="center"/>
    </xf>
    <xf numFmtId="0" fontId="0" fillId="0" borderId="32" xfId="0" applyBorder="1" applyAlignment="1">
      <alignment vertical="center"/>
    </xf>
    <xf numFmtId="0" fontId="10" fillId="0" borderId="0" xfId="0" applyFont="1"/>
    <xf numFmtId="0" fontId="10" fillId="0" borderId="31" xfId="0" applyFont="1" applyBorder="1" applyAlignment="1">
      <alignment horizontal="left" vertical="center"/>
    </xf>
    <xf numFmtId="0" fontId="0" fillId="0" borderId="16" xfId="0" applyBorder="1"/>
    <xf numFmtId="0" fontId="0" fillId="0" borderId="17" xfId="0" applyBorder="1" applyAlignment="1">
      <alignment horizontal="center"/>
    </xf>
    <xf numFmtId="0" fontId="10" fillId="0" borderId="0" xfId="0" applyFont="1" applyAlignment="1">
      <alignment horizontal="left" vertical="center"/>
    </xf>
    <xf numFmtId="0" fontId="0" fillId="0" borderId="16" xfId="0" applyBorder="1" applyAlignment="1">
      <alignment vertical="center"/>
    </xf>
    <xf numFmtId="0" fontId="0" fillId="0" borderId="20" xfId="0" applyBorder="1" applyAlignment="1">
      <alignment horizontal="center"/>
    </xf>
    <xf numFmtId="0" fontId="10" fillId="0" borderId="18" xfId="0" applyFont="1" applyBorder="1" applyAlignment="1">
      <alignment horizontal="left" vertical="center"/>
    </xf>
    <xf numFmtId="0" fontId="0" fillId="0" borderId="34" xfId="0" applyBorder="1"/>
    <xf numFmtId="0" fontId="10" fillId="0" borderId="21" xfId="0" applyFont="1" applyBorder="1" applyAlignment="1">
      <alignment vertical="center" wrapText="1"/>
    </xf>
    <xf numFmtId="0" fontId="0" fillId="0" borderId="21" xfId="0" applyBorder="1"/>
    <xf numFmtId="0" fontId="0" fillId="0" borderId="19" xfId="0" applyBorder="1" applyAlignment="1">
      <alignment vertical="center"/>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0" fillId="0" borderId="19" xfId="0" applyBorder="1"/>
    <xf numFmtId="0" fontId="0" fillId="0" borderId="0" xfId="0" applyAlignment="1">
      <alignment wrapText="1"/>
    </xf>
    <xf numFmtId="0" fontId="1" fillId="0" borderId="0" xfId="0" applyFont="1" applyAlignment="1">
      <alignment horizontal="center" vertical="center" wrapText="1"/>
    </xf>
    <xf numFmtId="0" fontId="11" fillId="0" borderId="0" xfId="0" applyFont="1" applyAlignment="1">
      <alignment vertical="center" wrapText="1"/>
    </xf>
    <xf numFmtId="0" fontId="11" fillId="0" borderId="0" xfId="0" applyFont="1"/>
    <xf numFmtId="0" fontId="12" fillId="0" borderId="0" xfId="0" applyFont="1"/>
    <xf numFmtId="0" fontId="0" fillId="2" borderId="0" xfId="0" applyFill="1" applyAlignment="1">
      <alignment horizontal="left" vertical="top" wrapText="1"/>
    </xf>
    <xf numFmtId="0" fontId="0" fillId="2" borderId="39" xfId="0" applyFill="1" applyBorder="1"/>
    <xf numFmtId="0" fontId="0" fillId="2" borderId="40" xfId="0" applyFill="1" applyBorder="1"/>
    <xf numFmtId="0" fontId="0" fillId="2" borderId="41" xfId="0" applyFill="1" applyBorder="1"/>
    <xf numFmtId="0" fontId="0" fillId="2" borderId="42" xfId="0" applyFill="1" applyBorder="1"/>
    <xf numFmtId="0" fontId="0" fillId="2" borderId="43" xfId="0" applyFill="1" applyBorder="1"/>
    <xf numFmtId="0" fontId="0" fillId="2" borderId="44" xfId="0" applyFill="1" applyBorder="1"/>
    <xf numFmtId="0" fontId="0" fillId="2" borderId="45" xfId="0" applyFill="1" applyBorder="1" applyAlignment="1">
      <alignment horizontal="left" vertical="top" wrapText="1"/>
    </xf>
    <xf numFmtId="0" fontId="0" fillId="2" borderId="46" xfId="0" applyFill="1" applyBorder="1"/>
    <xf numFmtId="0" fontId="0" fillId="0" borderId="0" xfId="0" applyAlignment="1">
      <alignment horizontal="left" vertical="top" wrapText="1"/>
    </xf>
    <xf numFmtId="0" fontId="16" fillId="2" borderId="22" xfId="0" applyFont="1" applyFill="1" applyBorder="1" applyAlignment="1">
      <alignment horizontal="center"/>
    </xf>
    <xf numFmtId="0" fontId="16" fillId="2" borderId="23" xfId="0" applyFont="1" applyFill="1" applyBorder="1" applyAlignment="1">
      <alignment horizontal="center"/>
    </xf>
    <xf numFmtId="0" fontId="16" fillId="2" borderId="24" xfId="0" applyFont="1" applyFill="1" applyBorder="1" applyAlignment="1">
      <alignment horizontal="center"/>
    </xf>
    <xf numFmtId="0" fontId="0" fillId="2" borderId="0" xfId="0" applyFill="1" applyAlignment="1">
      <alignment horizontal="left" vertical="top"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8" fillId="6" borderId="10" xfId="0" applyFont="1" applyFill="1" applyBorder="1" applyAlignment="1">
      <alignment horizontal="left" vertical="center" wrapText="1"/>
    </xf>
    <xf numFmtId="0" fontId="8" fillId="0" borderId="10" xfId="0" applyFont="1" applyBorder="1" applyAlignment="1">
      <alignment horizontal="center" vertical="center"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9" fillId="7" borderId="22" xfId="0" applyFont="1" applyFill="1" applyBorder="1" applyAlignment="1">
      <alignment horizontal="center" vertical="center"/>
    </xf>
    <xf numFmtId="0" fontId="9" fillId="7" borderId="23" xfId="0" applyFont="1" applyFill="1" applyBorder="1" applyAlignment="1">
      <alignment horizontal="center" vertical="center"/>
    </xf>
    <xf numFmtId="0" fontId="9" fillId="7" borderId="24" xfId="0" applyFont="1" applyFill="1" applyBorder="1" applyAlignment="1">
      <alignment horizontal="center" vertic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6"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cellXfs>
  <cellStyles count="1">
    <cellStyle name="Normal" xfId="0" builtinId="0"/>
  </cellStyles>
  <dxfs count="28">
    <dxf>
      <alignment horizontal="general" vertical="center" textRotation="0" wrapText="0" indent="0" justifyLastLine="0" shrinkToFit="0" readingOrder="0"/>
      <border diagonalUp="0" diagonalDown="0">
        <left/>
        <right style="double">
          <color indexed="64"/>
        </right>
        <top/>
        <bottom/>
        <vertical/>
        <horizontal/>
      </border>
    </dxf>
    <dxf>
      <font>
        <b val="0"/>
        <i val="0"/>
        <strike val="0"/>
        <condense val="0"/>
        <extend val="0"/>
        <outline val="0"/>
        <shadow val="0"/>
        <u val="none"/>
        <vertAlign val="baseline"/>
        <sz val="11"/>
        <color theme="1"/>
        <name val="Arial Narrow"/>
        <family val="2"/>
        <scheme val="none"/>
      </font>
      <alignment horizontal="general" vertical="center" textRotation="0" wrapText="1" indent="0" justifyLastLine="0" shrinkToFit="0" readingOrder="0"/>
      <border diagonalUp="0" diagonalDown="0">
        <left style="double">
          <color theme="1"/>
        </left>
        <right/>
        <top/>
        <bottom/>
        <vertical/>
        <horizontal/>
      </border>
    </dxf>
    <dxf>
      <font>
        <b val="0"/>
        <i val="0"/>
        <strike val="0"/>
        <condense val="0"/>
        <extend val="0"/>
        <outline val="0"/>
        <shadow val="0"/>
        <u val="none"/>
        <vertAlign val="baseline"/>
        <sz val="11"/>
        <color theme="1"/>
        <name val="Arial Narrow"/>
        <family val="2"/>
        <scheme val="none"/>
      </font>
      <alignment horizontal="left" vertical="center" textRotation="0" wrapText="0" indent="0" justifyLastLine="0" shrinkToFit="0" readingOrder="0"/>
      <border diagonalUp="0" diagonalDown="0">
        <left style="double">
          <color theme="1"/>
        </left>
        <right/>
        <top/>
        <bottom/>
        <vertical/>
        <horizontal/>
      </border>
    </dxf>
    <dxf>
      <alignment horizontal="center" vertical="bottom" textRotation="0" wrapText="0" indent="0" justifyLastLine="0" shrinkToFit="0" readingOrder="0"/>
      <border diagonalUp="0" diagonalDown="0">
        <left style="double">
          <color theme="1"/>
        </left>
        <right style="double">
          <color theme="1"/>
        </right>
        <top/>
        <bottom/>
        <vertical/>
        <horizontal/>
      </border>
    </dxf>
    <dxf>
      <border outline="0">
        <top style="thin">
          <color rgb="FF000000"/>
        </top>
      </border>
    </dxf>
    <dxf>
      <border outline="0">
        <bottom style="thin">
          <color rgb="FF156082"/>
        </bottom>
      </border>
    </dxf>
    <dxf>
      <font>
        <b/>
        <i val="0"/>
        <strike val="0"/>
        <condense val="0"/>
        <extend val="0"/>
        <outline val="0"/>
        <shadow val="0"/>
        <u val="none"/>
        <vertAlign val="baseline"/>
        <sz val="12"/>
        <color theme="4" tint="-0.249977111117893"/>
        <name val="Arial Narrow"/>
        <family val="2"/>
        <scheme val="none"/>
      </font>
      <alignment horizontal="center" vertical="center" textRotation="0" wrapText="1" indent="0" justifyLastLine="0" shrinkToFit="0" readingOrder="0"/>
    </dxf>
    <dxf>
      <alignment horizontal="general" vertical="center" textRotation="0" wrapText="0" indent="0" justifyLastLine="0" shrinkToFit="0" readingOrder="0"/>
      <border diagonalUp="0" diagonalDown="0">
        <left/>
        <right style="double">
          <color indexed="64"/>
        </right>
        <top/>
        <bottom/>
        <vertical/>
        <horizontal/>
      </border>
    </dxf>
    <dxf>
      <font>
        <b val="0"/>
        <i val="0"/>
        <strike val="0"/>
        <condense val="0"/>
        <extend val="0"/>
        <outline val="0"/>
        <shadow val="0"/>
        <u val="none"/>
        <vertAlign val="baseline"/>
        <sz val="11"/>
        <color theme="1"/>
        <name val="Arial Narrow"/>
        <family val="2"/>
        <scheme val="none"/>
      </font>
      <alignment horizontal="general" vertical="center" textRotation="0" wrapText="1" indent="0" justifyLastLine="0" shrinkToFit="0" readingOrder="0"/>
      <border diagonalUp="0" diagonalDown="0">
        <left style="double">
          <color theme="1"/>
        </left>
        <right/>
        <top/>
        <bottom/>
        <vertical/>
        <horizontal/>
      </border>
    </dxf>
    <dxf>
      <font>
        <b val="0"/>
        <i val="0"/>
        <strike val="0"/>
        <condense val="0"/>
        <extend val="0"/>
        <outline val="0"/>
        <shadow val="0"/>
        <u val="none"/>
        <vertAlign val="baseline"/>
        <sz val="11"/>
        <color theme="1"/>
        <name val="Arial Narrow"/>
        <family val="2"/>
        <scheme val="none"/>
      </font>
      <alignment horizontal="left" vertical="center" textRotation="0" wrapText="0" indent="0" justifyLastLine="0" shrinkToFit="0" readingOrder="0"/>
      <border diagonalUp="0" diagonalDown="0">
        <left style="double">
          <color theme="1"/>
        </left>
        <right/>
        <top/>
        <bottom/>
        <vertical/>
        <horizontal/>
      </border>
    </dxf>
    <dxf>
      <alignment horizontal="center" vertical="bottom" textRotation="0" wrapText="0" indent="0" justifyLastLine="0" shrinkToFit="0" readingOrder="0"/>
      <border diagonalUp="0" diagonalDown="0">
        <left style="double">
          <color theme="1"/>
        </left>
        <right style="double">
          <color theme="1"/>
        </right>
        <top/>
        <bottom/>
        <vertical/>
        <horizontal/>
      </border>
    </dxf>
    <dxf>
      <border outline="0">
        <top style="thin">
          <color rgb="FF000000"/>
        </top>
      </border>
    </dxf>
    <dxf>
      <border outline="0">
        <bottom style="thin">
          <color rgb="FF156082"/>
        </bottom>
      </border>
    </dxf>
    <dxf>
      <font>
        <b/>
        <i val="0"/>
        <strike val="0"/>
        <condense val="0"/>
        <extend val="0"/>
        <outline val="0"/>
        <shadow val="0"/>
        <u val="none"/>
        <vertAlign val="baseline"/>
        <sz val="12"/>
        <color theme="4" tint="-0.249977111117893"/>
        <name val="Arial Narrow"/>
        <family val="2"/>
        <scheme val="none"/>
      </font>
      <alignment horizontal="center" vertical="center" textRotation="0" wrapText="1" indent="0" justifyLastLine="0" shrinkToFit="0" readingOrder="0"/>
    </dxf>
    <dxf>
      <alignment horizontal="general" vertical="center" textRotation="0" wrapText="0" indent="0" justifyLastLine="0" shrinkToFit="0" readingOrder="0"/>
      <border diagonalUp="0" diagonalDown="0">
        <left/>
        <right style="double">
          <color indexed="64"/>
        </right>
        <top/>
        <bottom/>
        <vertical/>
        <horizontal/>
      </border>
    </dxf>
    <dxf>
      <font>
        <b val="0"/>
        <i val="0"/>
        <strike val="0"/>
        <condense val="0"/>
        <extend val="0"/>
        <outline val="0"/>
        <shadow val="0"/>
        <u val="none"/>
        <vertAlign val="baseline"/>
        <sz val="11"/>
        <color theme="1"/>
        <name val="Arial Narrow"/>
        <family val="2"/>
        <scheme val="none"/>
      </font>
      <alignment horizontal="general" vertical="center" textRotation="0" wrapText="1" indent="0" justifyLastLine="0" shrinkToFit="0" readingOrder="0"/>
      <border diagonalUp="0" diagonalDown="0">
        <left style="double">
          <color theme="1"/>
        </left>
        <right/>
        <top/>
        <bottom/>
        <vertical/>
        <horizontal/>
      </border>
    </dxf>
    <dxf>
      <font>
        <b val="0"/>
        <i val="0"/>
        <strike val="0"/>
        <condense val="0"/>
        <extend val="0"/>
        <outline val="0"/>
        <shadow val="0"/>
        <u val="none"/>
        <vertAlign val="baseline"/>
        <sz val="11"/>
        <color theme="1"/>
        <name val="Arial Narrow"/>
        <family val="2"/>
        <scheme val="none"/>
      </font>
      <alignment horizontal="left" vertical="center" textRotation="0" wrapText="0" indent="0" justifyLastLine="0" shrinkToFit="0" readingOrder="0"/>
      <border diagonalUp="0" diagonalDown="0">
        <left style="double">
          <color theme="1"/>
        </left>
        <right/>
        <top/>
        <bottom/>
        <vertical/>
        <horizontal/>
      </border>
    </dxf>
    <dxf>
      <alignment horizontal="center" vertical="bottom" textRotation="0" wrapText="0" indent="0" justifyLastLine="0" shrinkToFit="0" readingOrder="0"/>
      <border diagonalUp="0" diagonalDown="0">
        <left style="double">
          <color theme="1"/>
        </left>
        <right style="double">
          <color theme="1"/>
        </right>
        <top/>
        <bottom/>
        <vertical/>
        <horizontal/>
      </border>
    </dxf>
    <dxf>
      <border outline="0">
        <top style="thin">
          <color rgb="FF000000"/>
        </top>
      </border>
    </dxf>
    <dxf>
      <border outline="0">
        <bottom style="thin">
          <color rgb="FF156082"/>
        </bottom>
      </border>
    </dxf>
    <dxf>
      <font>
        <b/>
        <i val="0"/>
        <strike val="0"/>
        <condense val="0"/>
        <extend val="0"/>
        <outline val="0"/>
        <shadow val="0"/>
        <u val="none"/>
        <vertAlign val="baseline"/>
        <sz val="12"/>
        <color theme="4" tint="-0.249977111117893"/>
        <name val="Arial Narrow"/>
        <family val="2"/>
        <scheme val="none"/>
      </font>
      <alignment horizontal="center" vertical="center" textRotation="0" wrapText="1" indent="0" justifyLastLine="0" shrinkToFit="0" readingOrder="0"/>
    </dxf>
    <dxf>
      <alignment horizontal="general" vertical="center" textRotation="0" wrapText="0" indent="0" justifyLastLine="0" shrinkToFit="0" readingOrder="0"/>
      <border diagonalUp="0" diagonalDown="0">
        <left/>
        <right style="double">
          <color indexed="64"/>
        </right>
        <top/>
        <bottom/>
        <vertical/>
        <horizontal/>
      </border>
    </dxf>
    <dxf>
      <font>
        <b val="0"/>
        <i val="0"/>
        <strike val="0"/>
        <condense val="0"/>
        <extend val="0"/>
        <outline val="0"/>
        <shadow val="0"/>
        <u val="none"/>
        <vertAlign val="baseline"/>
        <sz val="11"/>
        <color theme="1"/>
        <name val="Arial Narrow"/>
        <family val="2"/>
        <scheme val="none"/>
      </font>
      <alignment horizontal="general" vertical="center" textRotation="0" wrapText="1" indent="0" justifyLastLine="0" shrinkToFit="0" readingOrder="0"/>
      <border diagonalUp="0" diagonalDown="0">
        <left style="double">
          <color theme="1"/>
        </left>
        <right/>
        <top/>
        <bottom/>
        <vertical/>
        <horizontal/>
      </border>
    </dxf>
    <dxf>
      <font>
        <b val="0"/>
        <i val="0"/>
        <strike val="0"/>
        <condense val="0"/>
        <extend val="0"/>
        <outline val="0"/>
        <shadow val="0"/>
        <u val="none"/>
        <vertAlign val="baseline"/>
        <sz val="11"/>
        <color theme="1"/>
        <name val="Arial Narrow"/>
        <family val="2"/>
        <scheme val="none"/>
      </font>
      <alignment horizontal="left" vertical="center" textRotation="0" wrapText="0" indent="0" justifyLastLine="0" shrinkToFit="0" readingOrder="0"/>
      <border diagonalUp="0" diagonalDown="0">
        <left style="double">
          <color theme="1"/>
        </left>
        <right/>
        <top/>
        <bottom/>
        <vertical/>
        <horizontal/>
      </border>
    </dxf>
    <dxf>
      <alignment horizontal="center" vertical="bottom" textRotation="0" wrapText="0" indent="0" justifyLastLine="0" shrinkToFit="0" readingOrder="0"/>
      <border diagonalUp="0" diagonalDown="0">
        <left style="double">
          <color theme="1"/>
        </left>
        <right style="double">
          <color theme="1"/>
        </right>
        <top/>
        <bottom/>
        <vertical/>
        <horizontal/>
      </border>
    </dxf>
    <dxf>
      <border outline="0">
        <top style="thin">
          <color rgb="FF000000"/>
        </top>
      </border>
    </dxf>
    <dxf>
      <border outline="0">
        <bottom style="thin">
          <color theme="4"/>
        </bottom>
      </border>
    </dxf>
    <dxf>
      <font>
        <b/>
        <i val="0"/>
        <strike val="0"/>
        <condense val="0"/>
        <extend val="0"/>
        <outline val="0"/>
        <shadow val="0"/>
        <u val="none"/>
        <vertAlign val="baseline"/>
        <sz val="12"/>
        <color theme="4" tint="-0.249977111117893"/>
        <name val="Arial Narrow"/>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1" Type="http://schemas.openxmlformats.org/officeDocument/2006/relationships/image" Target="../media/image1.jfif"/></Relationships>
</file>

<file path=xl/drawings/_rels/drawing3.xml.rels><?xml version="1.0" encoding="UTF-8" standalone="yes"?>
<Relationships xmlns="http://schemas.openxmlformats.org/package/2006/relationships"><Relationship Id="rId1" Type="http://schemas.openxmlformats.org/officeDocument/2006/relationships/image" Target="../media/image1.jfif"/></Relationships>
</file>

<file path=xl/drawings/_rels/drawing4.xml.rels><?xml version="1.0" encoding="UTF-8" standalone="yes"?>
<Relationships xmlns="http://schemas.openxmlformats.org/package/2006/relationships"><Relationship Id="rId1" Type="http://schemas.openxmlformats.org/officeDocument/2006/relationships/image" Target="../media/image1.jfif"/></Relationships>
</file>

<file path=xl/drawings/_rels/drawing5.xml.rels><?xml version="1.0" encoding="UTF-8" standalone="yes"?>
<Relationships xmlns="http://schemas.openxmlformats.org/package/2006/relationships"><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editAs="oneCell">
    <xdr:from>
      <xdr:col>12</xdr:col>
      <xdr:colOff>152399</xdr:colOff>
      <xdr:row>21</xdr:row>
      <xdr:rowOff>115727</xdr:rowOff>
    </xdr:from>
    <xdr:to>
      <xdr:col>17</xdr:col>
      <xdr:colOff>28574</xdr:colOff>
      <xdr:row>35</xdr:row>
      <xdr:rowOff>165760</xdr:rowOff>
    </xdr:to>
    <xdr:pic>
      <xdr:nvPicPr>
        <xdr:cNvPr id="2" name="Image 1">
          <a:extLst>
            <a:ext uri="{FF2B5EF4-FFF2-40B4-BE49-F238E27FC236}">
              <a16:creationId xmlns:a16="http://schemas.microsoft.com/office/drawing/2014/main" id="{209747FC-11C6-4445-85A1-75719F28AC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7074" y="4163852"/>
          <a:ext cx="3686175" cy="2717033"/>
        </a:xfrm>
        <a:prstGeom prst="rect">
          <a:avLst/>
        </a:prstGeom>
      </xdr:spPr>
    </xdr:pic>
    <xdr:clientData/>
  </xdr:twoCellAnchor>
  <xdr:twoCellAnchor editAs="oneCell">
    <xdr:from>
      <xdr:col>12</xdr:col>
      <xdr:colOff>161925</xdr:colOff>
      <xdr:row>2</xdr:row>
      <xdr:rowOff>8021</xdr:rowOff>
    </xdr:from>
    <xdr:to>
      <xdr:col>21</xdr:col>
      <xdr:colOff>4991</xdr:colOff>
      <xdr:row>20</xdr:row>
      <xdr:rowOff>57149</xdr:rowOff>
    </xdr:to>
    <xdr:pic>
      <xdr:nvPicPr>
        <xdr:cNvPr id="3" name="Image 2">
          <a:extLst>
            <a:ext uri="{FF2B5EF4-FFF2-40B4-BE49-F238E27FC236}">
              <a16:creationId xmlns:a16="http://schemas.microsoft.com/office/drawing/2014/main" id="{328CCC44-18B6-F6C6-965E-3B34C0204972}"/>
            </a:ext>
          </a:extLst>
        </xdr:cNvPr>
        <xdr:cNvPicPr>
          <a:picLocks noChangeAspect="1"/>
        </xdr:cNvPicPr>
      </xdr:nvPicPr>
      <xdr:blipFill>
        <a:blip xmlns:r="http://schemas.openxmlformats.org/officeDocument/2006/relationships" r:embed="rId2"/>
        <a:stretch>
          <a:fillRect/>
        </a:stretch>
      </xdr:blipFill>
      <xdr:spPr>
        <a:xfrm>
          <a:off x="10896600" y="408071"/>
          <a:ext cx="6701066" cy="35067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105830</xdr:colOff>
      <xdr:row>11</xdr:row>
      <xdr:rowOff>35421</xdr:rowOff>
    </xdr:from>
    <xdr:to>
      <xdr:col>2</xdr:col>
      <xdr:colOff>2889249</xdr:colOff>
      <xdr:row>23</xdr:row>
      <xdr:rowOff>176080</xdr:rowOff>
    </xdr:to>
    <xdr:pic>
      <xdr:nvPicPr>
        <xdr:cNvPr id="2" name="Image 1">
          <a:extLst>
            <a:ext uri="{FF2B5EF4-FFF2-40B4-BE49-F238E27FC236}">
              <a16:creationId xmlns:a16="http://schemas.microsoft.com/office/drawing/2014/main" id="{C45CE2EB-600F-404E-9560-5F8F0C3511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830" y="2427254"/>
          <a:ext cx="3450169" cy="25430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105830</xdr:colOff>
      <xdr:row>11</xdr:row>
      <xdr:rowOff>35421</xdr:rowOff>
    </xdr:from>
    <xdr:to>
      <xdr:col>2</xdr:col>
      <xdr:colOff>2889249</xdr:colOff>
      <xdr:row>23</xdr:row>
      <xdr:rowOff>176080</xdr:rowOff>
    </xdr:to>
    <xdr:pic>
      <xdr:nvPicPr>
        <xdr:cNvPr id="2" name="Image 1">
          <a:extLst>
            <a:ext uri="{FF2B5EF4-FFF2-40B4-BE49-F238E27FC236}">
              <a16:creationId xmlns:a16="http://schemas.microsoft.com/office/drawing/2014/main" id="{80D057E3-8363-495B-AC14-F4C817C541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830" y="2407146"/>
          <a:ext cx="3450169" cy="25314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105830</xdr:colOff>
      <xdr:row>11</xdr:row>
      <xdr:rowOff>35421</xdr:rowOff>
    </xdr:from>
    <xdr:to>
      <xdr:col>2</xdr:col>
      <xdr:colOff>2889249</xdr:colOff>
      <xdr:row>23</xdr:row>
      <xdr:rowOff>176080</xdr:rowOff>
    </xdr:to>
    <xdr:pic>
      <xdr:nvPicPr>
        <xdr:cNvPr id="2" name="Image 1">
          <a:extLst>
            <a:ext uri="{FF2B5EF4-FFF2-40B4-BE49-F238E27FC236}">
              <a16:creationId xmlns:a16="http://schemas.microsoft.com/office/drawing/2014/main" id="{CBC28ECE-2D25-4D65-91A0-9331500557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830" y="2407146"/>
          <a:ext cx="3450169" cy="25314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105830</xdr:colOff>
      <xdr:row>11</xdr:row>
      <xdr:rowOff>35421</xdr:rowOff>
    </xdr:from>
    <xdr:to>
      <xdr:col>2</xdr:col>
      <xdr:colOff>2889249</xdr:colOff>
      <xdr:row>23</xdr:row>
      <xdr:rowOff>176080</xdr:rowOff>
    </xdr:to>
    <xdr:pic>
      <xdr:nvPicPr>
        <xdr:cNvPr id="2" name="Image 1">
          <a:extLst>
            <a:ext uri="{FF2B5EF4-FFF2-40B4-BE49-F238E27FC236}">
              <a16:creationId xmlns:a16="http://schemas.microsoft.com/office/drawing/2014/main" id="{9BA6EE62-CC6D-45D2-B41D-B8FCD06FCB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830" y="2407146"/>
          <a:ext cx="3450169" cy="25314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yassine.artib/Downloads/Copie_de_Tableau_cartographie_IFSE_au_0907_modif_Yassine_modifie.xlsx" TargetMode="External"/><Relationship Id="rId2" Type="http://schemas.openxmlformats.org/officeDocument/2006/relationships/externalLinkPath" Target="file:///C:\Users\yassine.artib\Downloads\Copie_de_Tableau_cartographie_IFSE_au_0907_modif_Yassine_modifie.xlsx" TargetMode="External"/><Relationship Id="rId1" Type="http://schemas.openxmlformats.org/officeDocument/2006/relationships/externalLinkPath" Target="/Users/yassine.artib/Downloads/Copie_de_Tableau_cartographie_IFSE_au_0907_modif_Yassine_modif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tablissement ou DC n°1"/>
      <sheetName val="Etablissement ou DC n°2"/>
      <sheetName val="Liste Groupes de fonctions"/>
      <sheetName val="Liste motifs"/>
      <sheetName val="Critères VBM"/>
      <sheetName val="Statut"/>
    </sheetNames>
    <sheetDataSet>
      <sheetData sheetId="0"/>
      <sheetData sheetId="1"/>
      <sheetData sheetId="2"/>
      <sheetData sheetId="3"/>
      <sheetData sheetId="4"/>
      <sheetData sheetId="5">
        <row r="2">
          <cell r="A2" t="str">
            <v>Titulaire (DH grade 1)</v>
          </cell>
        </row>
        <row r="3">
          <cell r="A3" t="str">
            <v>Titulaire (DH grade 2)</v>
          </cell>
        </row>
        <row r="4">
          <cell r="A4" t="str">
            <v>Titulaire (DH grade tra.)</v>
          </cell>
        </row>
        <row r="5">
          <cell r="A5" t="str">
            <v>Titulaire (DH grade 3)</v>
          </cell>
        </row>
        <row r="6">
          <cell r="A6" t="str">
            <v>Contractuel</v>
          </cell>
        </row>
        <row r="7">
          <cell r="A7" t="str">
            <v>Directeur des soins</v>
          </cell>
        </row>
        <row r="8">
          <cell r="A8" t="str">
            <v>D3S</v>
          </cell>
        </row>
        <row r="9">
          <cell r="A9" t="str">
            <v>Ingénieur</v>
          </cell>
        </row>
        <row r="10">
          <cell r="A10" t="str">
            <v>Autre corps en détachement</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E999AE-372C-4FCE-A73F-7E547BB895CA}" name="Tableau4" displayName="Tableau4" ref="B26:K52" totalsRowShown="0" headerRowDxfId="27" headerRowBorderDxfId="26" tableBorderDxfId="25">
  <autoFilter ref="B26:K52" xr:uid="{D2E999AE-372C-4FCE-A73F-7E547BB895CA}"/>
  <tableColumns count="10">
    <tableColumn id="1" xr3:uid="{28D8E7FB-936F-4499-9899-A64974A23AED}" name="Groupe" dataDxfId="24"/>
    <tableColumn id="2" xr3:uid="{9E925889-22C2-47A4-A7FA-AD87077CEE2C}" name="Groupe de fonctions" dataDxfId="23"/>
    <tableColumn id="3" xr3:uid="{36172D35-1DC7-49D3-923C-71432A97644C}" name="Intitulé du poste dans l'organigramme"/>
    <tableColumn id="4" xr3:uid="{69BBFC85-8FBB-44D7-8754-FE22B5EC12CB}" name="Motif de classement n°1"/>
    <tableColumn id="5" xr3:uid="{277CE559-A487-499A-AA78-91E49208BD6F}" name="Motif de classement n°2"/>
    <tableColumn id="6" xr3:uid="{926DDE79-155B-4343-BABE-79FEC7CA92B0}" name="Précisions libres"/>
    <tableColumn id="7" xr3:uid="{D0CD47B4-F08C-4523-B050-ABB23672403F}" name="Civilité" dataDxfId="22"/>
    <tableColumn id="8" xr3:uid="{EBB3FFB4-9E3B-4C49-9E83-896137907917}" name="Nom"/>
    <tableColumn id="9" xr3:uid="{3B3508F4-C7EE-4108-8356-D06824E7C958}" name="Prénom"/>
    <tableColumn id="10" xr3:uid="{A1F28DF4-7375-41FF-A53B-802EE3F82AB2}" name="Statut et grade" dataDxfId="21"/>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580F3D9-27BE-41F1-A84D-3F8CF1161607}" name="Tableau46" displayName="Tableau46" ref="B26:K52" totalsRowShown="0" headerRowDxfId="20" headerRowBorderDxfId="19" tableBorderDxfId="18">
  <autoFilter ref="B26:K52" xr:uid="{D2E999AE-372C-4FCE-A73F-7E547BB895CA}"/>
  <tableColumns count="10">
    <tableColumn id="1" xr3:uid="{D80DF481-0CB1-4484-AF64-749B95DD1F1D}" name="Groupe" dataDxfId="17"/>
    <tableColumn id="2" xr3:uid="{CBF0BE32-DFD3-4EAF-84B3-AD563C285FE1}" name="Groupe de fonctions" dataDxfId="16"/>
    <tableColumn id="3" xr3:uid="{04F97219-5E11-4218-8D9F-67369598377A}" name="Intitulé du poste dans l'organigramme"/>
    <tableColumn id="4" xr3:uid="{315D0EBF-D677-4A22-8E26-BAE88C8F5F40}" name="Motif de classement n°1"/>
    <tableColumn id="5" xr3:uid="{40576C5E-514B-48A2-81F4-0BC91B003E82}" name="Motif de classement n°2"/>
    <tableColumn id="6" xr3:uid="{96EB77D1-6932-4CA2-800A-20DA9BE01946}" name="Précisions libres"/>
    <tableColumn id="7" xr3:uid="{64B4E827-7D19-44C8-AA48-FEFBC7BBE3B4}" name="Civilité" dataDxfId="15"/>
    <tableColumn id="8" xr3:uid="{7D3653D7-9186-45DD-B84D-186B084DF36B}" name="Nom"/>
    <tableColumn id="9" xr3:uid="{35B3D405-F072-4FE7-A719-7C6A3F1D3A30}" name="Prénom"/>
    <tableColumn id="10" xr3:uid="{BB826761-2C1A-4820-BAE6-0CB08CE375AE}" name="Statut et grade" dataDxfId="14"/>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4A21A8-E1D0-455E-90BE-32FC8C8631A5}" name="Tableau4623" displayName="Tableau4623" ref="B26:K52" totalsRowShown="0" headerRowDxfId="13" headerRowBorderDxfId="12" tableBorderDxfId="11">
  <autoFilter ref="B26:K52" xr:uid="{D2E999AE-372C-4FCE-A73F-7E547BB895CA}"/>
  <tableColumns count="10">
    <tableColumn id="1" xr3:uid="{FFF2626E-E822-443E-95DC-30B2DF376AF2}" name="Groupe" dataDxfId="10"/>
    <tableColumn id="2" xr3:uid="{719042D7-8306-467F-82A1-D8A298E7F18C}" name="Groupe de fonctions" dataDxfId="9"/>
    <tableColumn id="3" xr3:uid="{1FA3D225-FD20-4198-9F72-D495C88336D9}" name="Intitulé du poste dans l'organigramme"/>
    <tableColumn id="4" xr3:uid="{B82BBC54-D753-41AC-9818-B20DE0214DE5}" name="Motif de classement n°1"/>
    <tableColumn id="5" xr3:uid="{B6536860-21C1-48CE-84C1-8413E4FD0551}" name="Motif de classement n°2"/>
    <tableColumn id="6" xr3:uid="{DB9EEB9F-5412-47D0-A498-AE9C08C62943}" name="Précisions libres"/>
    <tableColumn id="7" xr3:uid="{05C103B8-ACC4-4F12-A3A6-FCD8BEBEACF6}" name="Civilité" dataDxfId="8"/>
    <tableColumn id="8" xr3:uid="{C829467C-763B-41A4-8BD6-90F768C8F3C4}" name="Nom"/>
    <tableColumn id="9" xr3:uid="{CE6DFD97-B974-4CF1-8462-2E60F601F6A4}" name="Prénom"/>
    <tableColumn id="10" xr3:uid="{14079D48-234C-4065-B075-112ADC6095C3}" name="Statut et grade" dataDxfId="7"/>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6E94E8-3687-4505-BFBA-FC6ADB45E84C}" name="Tableau462" displayName="Tableau462" ref="B26:K52" totalsRowShown="0" headerRowDxfId="6" headerRowBorderDxfId="5" tableBorderDxfId="4">
  <autoFilter ref="B26:K52" xr:uid="{D2E999AE-372C-4FCE-A73F-7E547BB895CA}"/>
  <tableColumns count="10">
    <tableColumn id="1" xr3:uid="{69F64215-AC0E-4DC2-A00B-E3EE623EBE19}" name="Groupe" dataDxfId="3"/>
    <tableColumn id="2" xr3:uid="{2FD38857-508A-4823-9D4E-603D796B9AC4}" name="Groupe de fonctions" dataDxfId="2"/>
    <tableColumn id="3" xr3:uid="{AF097612-4851-4310-AA89-FE5559B3D34D}" name="Intitulé du poste dans l'organigramme"/>
    <tableColumn id="4" xr3:uid="{787657F8-E567-4FB4-B70E-98C4EDD465B8}" name="Motif de classement n°1"/>
    <tableColumn id="5" xr3:uid="{6861B02F-3DCB-44AA-B351-82747F060D8D}" name="Motif de classement n°2"/>
    <tableColumn id="6" xr3:uid="{0AE57149-0725-4B73-B7FC-C08DFACDA526}" name="Précisions libres"/>
    <tableColumn id="7" xr3:uid="{C379536B-D7E9-4460-AC33-25C880E3AF6E}" name="Civilité" dataDxfId="1"/>
    <tableColumn id="8" xr3:uid="{D2F5A567-5EB0-41F2-873F-776F816263B7}" name="Nom"/>
    <tableColumn id="9" xr3:uid="{6B0AAE53-27A7-4AB5-B453-37249FA41FE5}" name="Prénom"/>
    <tableColumn id="10" xr3:uid="{E4956705-BB5F-4ABC-A00B-B0529DEA74D3}" name="Statut et grade" dataDxfId="0"/>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CB25-D8F2-4110-90D1-69E437E2B67A}">
  <dimension ref="A1:V48"/>
  <sheetViews>
    <sheetView tabSelected="1" zoomScaleNormal="100" workbookViewId="0">
      <selection activeCell="C5" sqref="C5:K35"/>
    </sheetView>
  </sheetViews>
  <sheetFormatPr baseColWidth="10" defaultRowHeight="15" x14ac:dyDescent="0.25"/>
  <cols>
    <col min="1" max="1" width="3.7109375" customWidth="1"/>
    <col min="2" max="2" width="3.5703125" customWidth="1"/>
    <col min="11" max="11" width="59.42578125" customWidth="1"/>
    <col min="12" max="12" width="2.85546875" customWidth="1"/>
    <col min="22" max="22" width="2.7109375" customWidth="1"/>
  </cols>
  <sheetData>
    <row r="1" spans="1:22" ht="15.75" thickBot="1" x14ac:dyDescent="0.3">
      <c r="A1" s="1"/>
      <c r="B1" s="1"/>
      <c r="C1" s="1"/>
      <c r="D1" s="1"/>
      <c r="E1" s="1"/>
      <c r="F1" s="1"/>
      <c r="G1" s="1"/>
      <c r="H1" s="1"/>
      <c r="I1" s="1"/>
      <c r="J1" s="1"/>
      <c r="K1" s="1"/>
      <c r="L1" s="1"/>
      <c r="M1" s="1"/>
      <c r="N1" s="1"/>
      <c r="O1" s="1"/>
      <c r="P1" s="1"/>
      <c r="Q1" s="1"/>
      <c r="R1" s="1"/>
      <c r="S1" s="1"/>
      <c r="T1" s="1"/>
      <c r="U1" s="1"/>
      <c r="V1" s="1"/>
    </row>
    <row r="2" spans="1:22" ht="15.75" thickBot="1" x14ac:dyDescent="0.3">
      <c r="A2" s="1"/>
      <c r="B2" s="66"/>
      <c r="C2" s="67"/>
      <c r="D2" s="67"/>
      <c r="E2" s="67"/>
      <c r="F2" s="67"/>
      <c r="G2" s="67"/>
      <c r="H2" s="67"/>
      <c r="I2" s="67"/>
      <c r="J2" s="67"/>
      <c r="K2" s="67"/>
      <c r="L2" s="68"/>
      <c r="M2" s="1"/>
      <c r="N2" s="1"/>
      <c r="O2" s="1"/>
      <c r="P2" s="1"/>
      <c r="Q2" s="1"/>
      <c r="R2" s="1"/>
      <c r="S2" s="1"/>
      <c r="T2" s="1"/>
      <c r="U2" s="1"/>
      <c r="V2" s="1"/>
    </row>
    <row r="3" spans="1:22" ht="16.5" thickTop="1" thickBot="1" x14ac:dyDescent="0.3">
      <c r="A3" s="1"/>
      <c r="B3" s="69"/>
      <c r="C3" s="75" t="s">
        <v>136</v>
      </c>
      <c r="D3" s="76"/>
      <c r="E3" s="76"/>
      <c r="F3" s="76"/>
      <c r="G3" s="76"/>
      <c r="H3" s="76"/>
      <c r="I3" s="76"/>
      <c r="J3" s="76"/>
      <c r="K3" s="77"/>
      <c r="L3" s="70"/>
      <c r="M3" s="1"/>
      <c r="N3" s="1"/>
      <c r="O3" s="1"/>
      <c r="P3" s="1"/>
      <c r="Q3" s="1"/>
      <c r="R3" s="1"/>
      <c r="S3" s="1"/>
      <c r="T3" s="1"/>
      <c r="U3" s="1"/>
      <c r="V3" s="1"/>
    </row>
    <row r="4" spans="1:22" ht="15.75" thickTop="1" x14ac:dyDescent="0.25">
      <c r="A4" s="1"/>
      <c r="B4" s="69"/>
      <c r="C4" s="1"/>
      <c r="D4" s="1"/>
      <c r="E4" s="1"/>
      <c r="F4" s="1"/>
      <c r="G4" s="1"/>
      <c r="H4" s="1"/>
      <c r="I4" s="1"/>
      <c r="J4" s="1"/>
      <c r="K4" s="1"/>
      <c r="L4" s="70"/>
      <c r="M4" s="1"/>
      <c r="N4" s="1"/>
      <c r="O4" s="1"/>
      <c r="P4" s="1"/>
      <c r="Q4" s="1"/>
      <c r="R4" s="1"/>
      <c r="S4" s="1"/>
      <c r="T4" s="1"/>
      <c r="U4" s="1"/>
      <c r="V4" s="1"/>
    </row>
    <row r="5" spans="1:22" ht="15" customHeight="1" x14ac:dyDescent="0.25">
      <c r="A5" s="1"/>
      <c r="B5" s="69"/>
      <c r="C5" s="78" t="s">
        <v>139</v>
      </c>
      <c r="D5" s="78"/>
      <c r="E5" s="78"/>
      <c r="F5" s="78"/>
      <c r="G5" s="78"/>
      <c r="H5" s="78"/>
      <c r="I5" s="78"/>
      <c r="J5" s="78"/>
      <c r="K5" s="78"/>
      <c r="L5" s="70"/>
      <c r="M5" s="1"/>
      <c r="N5" s="1"/>
      <c r="O5" s="1"/>
      <c r="P5" s="1"/>
      <c r="Q5" s="1"/>
      <c r="R5" s="1"/>
      <c r="S5" s="1"/>
      <c r="T5" s="1"/>
      <c r="U5" s="1"/>
      <c r="V5" s="1"/>
    </row>
    <row r="6" spans="1:22" x14ac:dyDescent="0.25">
      <c r="A6" s="1"/>
      <c r="B6" s="69"/>
      <c r="C6" s="78"/>
      <c r="D6" s="78"/>
      <c r="E6" s="78"/>
      <c r="F6" s="78"/>
      <c r="G6" s="78"/>
      <c r="H6" s="78"/>
      <c r="I6" s="78"/>
      <c r="J6" s="78"/>
      <c r="K6" s="78"/>
      <c r="L6" s="70"/>
      <c r="M6" s="1"/>
      <c r="N6" s="1"/>
      <c r="O6" s="1"/>
      <c r="P6" s="1"/>
      <c r="Q6" s="1"/>
      <c r="R6" s="1"/>
      <c r="S6" s="1"/>
      <c r="T6" s="1"/>
      <c r="U6" s="1"/>
      <c r="V6" s="1"/>
    </row>
    <row r="7" spans="1:22" x14ac:dyDescent="0.25">
      <c r="A7" s="1"/>
      <c r="B7" s="69"/>
      <c r="C7" s="78"/>
      <c r="D7" s="78"/>
      <c r="E7" s="78"/>
      <c r="F7" s="78"/>
      <c r="G7" s="78"/>
      <c r="H7" s="78"/>
      <c r="I7" s="78"/>
      <c r="J7" s="78"/>
      <c r="K7" s="78"/>
      <c r="L7" s="70"/>
      <c r="M7" s="1"/>
      <c r="N7" s="1"/>
      <c r="O7" s="1"/>
      <c r="P7" s="1"/>
      <c r="Q7" s="1"/>
      <c r="R7" s="1"/>
      <c r="S7" s="1"/>
      <c r="T7" s="1"/>
      <c r="U7" s="1"/>
      <c r="V7" s="1"/>
    </row>
    <row r="8" spans="1:22" x14ac:dyDescent="0.25">
      <c r="A8" s="1"/>
      <c r="B8" s="69"/>
      <c r="C8" s="78"/>
      <c r="D8" s="78"/>
      <c r="E8" s="78"/>
      <c r="F8" s="78"/>
      <c r="G8" s="78"/>
      <c r="H8" s="78"/>
      <c r="I8" s="78"/>
      <c r="J8" s="78"/>
      <c r="K8" s="78"/>
      <c r="L8" s="70"/>
      <c r="M8" s="1"/>
      <c r="N8" s="1"/>
      <c r="O8" s="1"/>
      <c r="P8" s="1"/>
      <c r="Q8" s="1"/>
      <c r="R8" s="1"/>
      <c r="S8" s="1"/>
      <c r="T8" s="1"/>
      <c r="U8" s="1"/>
      <c r="V8" s="1"/>
    </row>
    <row r="9" spans="1:22" x14ac:dyDescent="0.25">
      <c r="A9" s="1"/>
      <c r="B9" s="69"/>
      <c r="C9" s="78"/>
      <c r="D9" s="78"/>
      <c r="E9" s="78"/>
      <c r="F9" s="78"/>
      <c r="G9" s="78"/>
      <c r="H9" s="78"/>
      <c r="I9" s="78"/>
      <c r="J9" s="78"/>
      <c r="K9" s="78"/>
      <c r="L9" s="70"/>
      <c r="M9" s="1"/>
      <c r="N9" s="1"/>
      <c r="O9" s="1"/>
      <c r="P9" s="1"/>
      <c r="Q9" s="1"/>
      <c r="R9" s="1"/>
      <c r="S9" s="1"/>
      <c r="T9" s="1"/>
      <c r="U9" s="1"/>
      <c r="V9" s="1"/>
    </row>
    <row r="10" spans="1:22" x14ac:dyDescent="0.25">
      <c r="A10" s="1"/>
      <c r="B10" s="69"/>
      <c r="C10" s="78"/>
      <c r="D10" s="78"/>
      <c r="E10" s="78"/>
      <c r="F10" s="78"/>
      <c r="G10" s="78"/>
      <c r="H10" s="78"/>
      <c r="I10" s="78"/>
      <c r="J10" s="78"/>
      <c r="K10" s="78"/>
      <c r="L10" s="70"/>
      <c r="M10" s="1"/>
      <c r="N10" s="1"/>
      <c r="O10" s="1"/>
      <c r="P10" s="1"/>
      <c r="Q10" s="1"/>
      <c r="R10" s="1"/>
      <c r="S10" s="1"/>
      <c r="T10" s="1"/>
      <c r="U10" s="1"/>
      <c r="V10" s="1"/>
    </row>
    <row r="11" spans="1:22" x14ac:dyDescent="0.25">
      <c r="A11" s="1"/>
      <c r="B11" s="69"/>
      <c r="C11" s="78"/>
      <c r="D11" s="78"/>
      <c r="E11" s="78"/>
      <c r="F11" s="78"/>
      <c r="G11" s="78"/>
      <c r="H11" s="78"/>
      <c r="I11" s="78"/>
      <c r="J11" s="78"/>
      <c r="K11" s="78"/>
      <c r="L11" s="70"/>
      <c r="M11" s="1"/>
      <c r="N11" s="1"/>
      <c r="O11" s="1"/>
      <c r="P11" s="1"/>
      <c r="Q11" s="1"/>
      <c r="R11" s="1"/>
      <c r="S11" s="1"/>
      <c r="T11" s="1"/>
      <c r="U11" s="1"/>
      <c r="V11" s="1"/>
    </row>
    <row r="12" spans="1:22" x14ac:dyDescent="0.25">
      <c r="A12" s="1"/>
      <c r="B12" s="69"/>
      <c r="C12" s="78"/>
      <c r="D12" s="78"/>
      <c r="E12" s="78"/>
      <c r="F12" s="78"/>
      <c r="G12" s="78"/>
      <c r="H12" s="78"/>
      <c r="I12" s="78"/>
      <c r="J12" s="78"/>
      <c r="K12" s="78"/>
      <c r="L12" s="70"/>
      <c r="M12" s="1"/>
      <c r="N12" s="1"/>
      <c r="O12" s="1"/>
      <c r="P12" s="1"/>
      <c r="Q12" s="1"/>
      <c r="R12" s="1"/>
      <c r="S12" s="1"/>
      <c r="T12" s="1"/>
      <c r="U12" s="1"/>
      <c r="V12" s="1"/>
    </row>
    <row r="13" spans="1:22" x14ac:dyDescent="0.25">
      <c r="A13" s="1"/>
      <c r="B13" s="69"/>
      <c r="C13" s="78"/>
      <c r="D13" s="78"/>
      <c r="E13" s="78"/>
      <c r="F13" s="78"/>
      <c r="G13" s="78"/>
      <c r="H13" s="78"/>
      <c r="I13" s="78"/>
      <c r="J13" s="78"/>
      <c r="K13" s="78"/>
      <c r="L13" s="70"/>
      <c r="M13" s="1"/>
      <c r="N13" s="1"/>
      <c r="O13" s="1"/>
      <c r="P13" s="1"/>
      <c r="Q13" s="1"/>
      <c r="R13" s="1"/>
      <c r="S13" s="1"/>
      <c r="T13" s="1"/>
      <c r="U13" s="1"/>
      <c r="V13" s="1"/>
    </row>
    <row r="14" spans="1:22" x14ac:dyDescent="0.25">
      <c r="A14" s="1"/>
      <c r="B14" s="69"/>
      <c r="C14" s="78"/>
      <c r="D14" s="78"/>
      <c r="E14" s="78"/>
      <c r="F14" s="78"/>
      <c r="G14" s="78"/>
      <c r="H14" s="78"/>
      <c r="I14" s="78"/>
      <c r="J14" s="78"/>
      <c r="K14" s="78"/>
      <c r="L14" s="70"/>
      <c r="M14" s="1"/>
      <c r="N14" s="1"/>
      <c r="O14" s="1"/>
      <c r="P14" s="1"/>
      <c r="Q14" s="1"/>
      <c r="R14" s="1"/>
      <c r="S14" s="1"/>
      <c r="T14" s="1"/>
      <c r="U14" s="1"/>
      <c r="V14" s="1"/>
    </row>
    <row r="15" spans="1:22" x14ac:dyDescent="0.25">
      <c r="A15" s="1"/>
      <c r="B15" s="69"/>
      <c r="C15" s="78"/>
      <c r="D15" s="78"/>
      <c r="E15" s="78"/>
      <c r="F15" s="78"/>
      <c r="G15" s="78"/>
      <c r="H15" s="78"/>
      <c r="I15" s="78"/>
      <c r="J15" s="78"/>
      <c r="K15" s="78"/>
      <c r="L15" s="70"/>
      <c r="M15" s="1"/>
      <c r="N15" s="1"/>
      <c r="O15" s="1"/>
      <c r="P15" s="1"/>
      <c r="Q15" s="1"/>
      <c r="R15" s="1"/>
      <c r="S15" s="1"/>
      <c r="T15" s="1"/>
      <c r="U15" s="1"/>
      <c r="V15" s="1"/>
    </row>
    <row r="16" spans="1:22" x14ac:dyDescent="0.25">
      <c r="A16" s="1"/>
      <c r="B16" s="69"/>
      <c r="C16" s="78"/>
      <c r="D16" s="78"/>
      <c r="E16" s="78"/>
      <c r="F16" s="78"/>
      <c r="G16" s="78"/>
      <c r="H16" s="78"/>
      <c r="I16" s="78"/>
      <c r="J16" s="78"/>
      <c r="K16" s="78"/>
      <c r="L16" s="70"/>
      <c r="M16" s="1"/>
      <c r="N16" s="1"/>
      <c r="O16" s="1"/>
      <c r="P16" s="1"/>
      <c r="Q16" s="1"/>
      <c r="R16" s="1"/>
      <c r="S16" s="1"/>
      <c r="T16" s="1"/>
      <c r="U16" s="1"/>
      <c r="V16" s="1"/>
    </row>
    <row r="17" spans="1:22" x14ac:dyDescent="0.25">
      <c r="A17" s="1"/>
      <c r="B17" s="69"/>
      <c r="C17" s="78"/>
      <c r="D17" s="78"/>
      <c r="E17" s="78"/>
      <c r="F17" s="78"/>
      <c r="G17" s="78"/>
      <c r="H17" s="78"/>
      <c r="I17" s="78"/>
      <c r="J17" s="78"/>
      <c r="K17" s="78"/>
      <c r="L17" s="70"/>
      <c r="M17" s="1"/>
      <c r="N17" s="1"/>
      <c r="O17" s="1"/>
      <c r="P17" s="1"/>
      <c r="Q17" s="1"/>
      <c r="R17" s="1"/>
      <c r="S17" s="1"/>
      <c r="T17" s="1"/>
      <c r="U17" s="1"/>
      <c r="V17" s="1"/>
    </row>
    <row r="18" spans="1:22" x14ac:dyDescent="0.25">
      <c r="A18" s="1"/>
      <c r="B18" s="69"/>
      <c r="C18" s="78"/>
      <c r="D18" s="78"/>
      <c r="E18" s="78"/>
      <c r="F18" s="78"/>
      <c r="G18" s="78"/>
      <c r="H18" s="78"/>
      <c r="I18" s="78"/>
      <c r="J18" s="78"/>
      <c r="K18" s="78"/>
      <c r="L18" s="70"/>
      <c r="M18" s="1"/>
      <c r="N18" s="1"/>
      <c r="O18" s="1"/>
      <c r="P18" s="1"/>
      <c r="Q18" s="1"/>
      <c r="R18" s="1"/>
      <c r="S18" s="1"/>
      <c r="T18" s="1"/>
      <c r="U18" s="1"/>
      <c r="V18" s="1"/>
    </row>
    <row r="19" spans="1:22" x14ac:dyDescent="0.25">
      <c r="A19" s="1"/>
      <c r="B19" s="69"/>
      <c r="C19" s="78"/>
      <c r="D19" s="78"/>
      <c r="E19" s="78"/>
      <c r="F19" s="78"/>
      <c r="G19" s="78"/>
      <c r="H19" s="78"/>
      <c r="I19" s="78"/>
      <c r="J19" s="78"/>
      <c r="K19" s="78"/>
      <c r="L19" s="70"/>
      <c r="M19" s="1"/>
      <c r="N19" s="1"/>
      <c r="O19" s="1"/>
      <c r="P19" s="1"/>
      <c r="Q19" s="1"/>
      <c r="R19" s="1"/>
      <c r="S19" s="1"/>
      <c r="T19" s="1"/>
      <c r="U19" s="1"/>
      <c r="V19" s="1"/>
    </row>
    <row r="20" spans="1:22" x14ac:dyDescent="0.25">
      <c r="A20" s="1"/>
      <c r="B20" s="69"/>
      <c r="C20" s="78"/>
      <c r="D20" s="78"/>
      <c r="E20" s="78"/>
      <c r="F20" s="78"/>
      <c r="G20" s="78"/>
      <c r="H20" s="78"/>
      <c r="I20" s="78"/>
      <c r="J20" s="78"/>
      <c r="K20" s="78"/>
      <c r="L20" s="70"/>
      <c r="M20" s="1"/>
      <c r="N20" s="1"/>
      <c r="O20" s="1"/>
      <c r="P20" s="1"/>
      <c r="Q20" s="1"/>
      <c r="R20" s="1"/>
      <c r="S20" s="1"/>
      <c r="T20" s="1"/>
      <c r="U20" s="1"/>
      <c r="V20" s="1"/>
    </row>
    <row r="21" spans="1:22" x14ac:dyDescent="0.25">
      <c r="A21" s="1"/>
      <c r="B21" s="69"/>
      <c r="C21" s="78"/>
      <c r="D21" s="78"/>
      <c r="E21" s="78"/>
      <c r="F21" s="78"/>
      <c r="G21" s="78"/>
      <c r="H21" s="78"/>
      <c r="I21" s="78"/>
      <c r="J21" s="78"/>
      <c r="K21" s="78"/>
      <c r="L21" s="70"/>
      <c r="M21" s="1"/>
      <c r="N21" s="1"/>
      <c r="O21" s="1"/>
      <c r="P21" s="1"/>
      <c r="Q21" s="1"/>
      <c r="R21" s="1"/>
      <c r="S21" s="1"/>
      <c r="T21" s="1"/>
      <c r="U21" s="1"/>
      <c r="V21" s="1"/>
    </row>
    <row r="22" spans="1:22" x14ac:dyDescent="0.25">
      <c r="A22" s="1"/>
      <c r="B22" s="69"/>
      <c r="C22" s="78"/>
      <c r="D22" s="78"/>
      <c r="E22" s="78"/>
      <c r="F22" s="78"/>
      <c r="G22" s="78"/>
      <c r="H22" s="78"/>
      <c r="I22" s="78"/>
      <c r="J22" s="78"/>
      <c r="K22" s="78"/>
      <c r="L22" s="70"/>
      <c r="M22" s="1"/>
      <c r="N22" s="1"/>
      <c r="O22" s="1"/>
      <c r="P22" s="1"/>
      <c r="Q22" s="1"/>
      <c r="R22" s="1"/>
      <c r="S22" s="1"/>
      <c r="T22" s="1"/>
      <c r="U22" s="1"/>
      <c r="V22" s="1"/>
    </row>
    <row r="23" spans="1:22" x14ac:dyDescent="0.25">
      <c r="A23" s="1"/>
      <c r="B23" s="69"/>
      <c r="C23" s="78"/>
      <c r="D23" s="78"/>
      <c r="E23" s="78"/>
      <c r="F23" s="78"/>
      <c r="G23" s="78"/>
      <c r="H23" s="78"/>
      <c r="I23" s="78"/>
      <c r="J23" s="78"/>
      <c r="K23" s="78"/>
      <c r="L23" s="70"/>
      <c r="M23" s="1"/>
      <c r="N23" s="1"/>
      <c r="O23" s="1"/>
      <c r="P23" s="1"/>
      <c r="Q23" s="1"/>
      <c r="R23" s="1"/>
      <c r="S23" s="1"/>
      <c r="T23" s="1"/>
      <c r="U23" s="1"/>
      <c r="V23" s="1"/>
    </row>
    <row r="24" spans="1:22" x14ac:dyDescent="0.25">
      <c r="A24" s="1"/>
      <c r="B24" s="69"/>
      <c r="C24" s="78"/>
      <c r="D24" s="78"/>
      <c r="E24" s="78"/>
      <c r="F24" s="78"/>
      <c r="G24" s="78"/>
      <c r="H24" s="78"/>
      <c r="I24" s="78"/>
      <c r="J24" s="78"/>
      <c r="K24" s="78"/>
      <c r="L24" s="70"/>
      <c r="M24" s="1"/>
      <c r="N24" s="1"/>
      <c r="O24" s="1"/>
      <c r="P24" s="1"/>
      <c r="Q24" s="1"/>
      <c r="R24" s="1"/>
      <c r="S24" s="1"/>
      <c r="T24" s="1"/>
      <c r="U24" s="1"/>
      <c r="V24" s="1"/>
    </row>
    <row r="25" spans="1:22" x14ac:dyDescent="0.25">
      <c r="A25" s="1"/>
      <c r="B25" s="69"/>
      <c r="C25" s="78"/>
      <c r="D25" s="78"/>
      <c r="E25" s="78"/>
      <c r="F25" s="78"/>
      <c r="G25" s="78"/>
      <c r="H25" s="78"/>
      <c r="I25" s="78"/>
      <c r="J25" s="78"/>
      <c r="K25" s="78"/>
      <c r="L25" s="70"/>
      <c r="M25" s="1"/>
      <c r="N25" s="1"/>
      <c r="O25" s="1"/>
      <c r="P25" s="1"/>
      <c r="Q25" s="1"/>
      <c r="R25" s="1"/>
      <c r="S25" s="1"/>
      <c r="T25" s="1"/>
      <c r="U25" s="1"/>
      <c r="V25" s="1"/>
    </row>
    <row r="26" spans="1:22" x14ac:dyDescent="0.25">
      <c r="A26" s="1"/>
      <c r="B26" s="69"/>
      <c r="C26" s="78"/>
      <c r="D26" s="78"/>
      <c r="E26" s="78"/>
      <c r="F26" s="78"/>
      <c r="G26" s="78"/>
      <c r="H26" s="78"/>
      <c r="I26" s="78"/>
      <c r="J26" s="78"/>
      <c r="K26" s="78"/>
      <c r="L26" s="70"/>
      <c r="M26" s="1"/>
      <c r="N26" s="1"/>
      <c r="O26" s="1"/>
      <c r="P26" s="1"/>
      <c r="Q26" s="1"/>
      <c r="R26" s="1"/>
      <c r="S26" s="1"/>
      <c r="T26" s="1"/>
      <c r="U26" s="1"/>
      <c r="V26" s="1"/>
    </row>
    <row r="27" spans="1:22" x14ac:dyDescent="0.25">
      <c r="A27" s="1"/>
      <c r="B27" s="69"/>
      <c r="C27" s="78"/>
      <c r="D27" s="78"/>
      <c r="E27" s="78"/>
      <c r="F27" s="78"/>
      <c r="G27" s="78"/>
      <c r="H27" s="78"/>
      <c r="I27" s="78"/>
      <c r="J27" s="78"/>
      <c r="K27" s="78"/>
      <c r="L27" s="70"/>
      <c r="M27" s="1"/>
      <c r="N27" s="1"/>
      <c r="O27" s="1"/>
      <c r="P27" s="1"/>
      <c r="Q27" s="1"/>
      <c r="R27" s="1"/>
      <c r="S27" s="1"/>
      <c r="T27" s="1"/>
      <c r="U27" s="1"/>
      <c r="V27" s="1"/>
    </row>
    <row r="28" spans="1:22" x14ac:dyDescent="0.25">
      <c r="A28" s="1"/>
      <c r="B28" s="69"/>
      <c r="C28" s="78"/>
      <c r="D28" s="78"/>
      <c r="E28" s="78"/>
      <c r="F28" s="78"/>
      <c r="G28" s="78"/>
      <c r="H28" s="78"/>
      <c r="I28" s="78"/>
      <c r="J28" s="78"/>
      <c r="K28" s="78"/>
      <c r="L28" s="70"/>
      <c r="M28" s="1"/>
      <c r="N28" s="1"/>
      <c r="O28" s="1"/>
      <c r="P28" s="1"/>
      <c r="Q28" s="1"/>
      <c r="R28" s="1"/>
      <c r="S28" s="1"/>
      <c r="T28" s="1"/>
      <c r="U28" s="1"/>
      <c r="V28" s="1"/>
    </row>
    <row r="29" spans="1:22" x14ac:dyDescent="0.25">
      <c r="A29" s="1"/>
      <c r="B29" s="69"/>
      <c r="C29" s="78"/>
      <c r="D29" s="78"/>
      <c r="E29" s="78"/>
      <c r="F29" s="78"/>
      <c r="G29" s="78"/>
      <c r="H29" s="78"/>
      <c r="I29" s="78"/>
      <c r="J29" s="78"/>
      <c r="K29" s="78"/>
      <c r="L29" s="70"/>
      <c r="M29" s="1"/>
      <c r="N29" s="1"/>
      <c r="O29" s="1"/>
      <c r="P29" s="1"/>
      <c r="Q29" s="1"/>
      <c r="R29" s="1"/>
      <c r="S29" s="1"/>
      <c r="T29" s="1"/>
      <c r="U29" s="1"/>
      <c r="V29" s="1"/>
    </row>
    <row r="30" spans="1:22" x14ac:dyDescent="0.25">
      <c r="A30" s="1"/>
      <c r="B30" s="69"/>
      <c r="C30" s="78"/>
      <c r="D30" s="78"/>
      <c r="E30" s="78"/>
      <c r="F30" s="78"/>
      <c r="G30" s="78"/>
      <c r="H30" s="78"/>
      <c r="I30" s="78"/>
      <c r="J30" s="78"/>
      <c r="K30" s="78"/>
      <c r="L30" s="70"/>
      <c r="M30" s="1"/>
      <c r="N30" s="1"/>
      <c r="O30" s="1"/>
      <c r="P30" s="1"/>
      <c r="Q30" s="1"/>
      <c r="R30" s="1"/>
      <c r="S30" s="1"/>
      <c r="T30" s="1"/>
      <c r="U30" s="1"/>
      <c r="V30" s="1"/>
    </row>
    <row r="31" spans="1:22" x14ac:dyDescent="0.25">
      <c r="A31" s="1"/>
      <c r="B31" s="69"/>
      <c r="C31" s="78"/>
      <c r="D31" s="78"/>
      <c r="E31" s="78"/>
      <c r="F31" s="78"/>
      <c r="G31" s="78"/>
      <c r="H31" s="78"/>
      <c r="I31" s="78"/>
      <c r="J31" s="78"/>
      <c r="K31" s="78"/>
      <c r="L31" s="70"/>
      <c r="M31" s="1"/>
      <c r="N31" s="1"/>
      <c r="O31" s="1"/>
      <c r="P31" s="1"/>
      <c r="Q31" s="1"/>
      <c r="R31" s="1"/>
      <c r="S31" s="1"/>
      <c r="T31" s="1"/>
      <c r="U31" s="1"/>
      <c r="V31" s="1"/>
    </row>
    <row r="32" spans="1:22" x14ac:dyDescent="0.25">
      <c r="A32" s="1"/>
      <c r="B32" s="69"/>
      <c r="C32" s="78"/>
      <c r="D32" s="78"/>
      <c r="E32" s="78"/>
      <c r="F32" s="78"/>
      <c r="G32" s="78"/>
      <c r="H32" s="78"/>
      <c r="I32" s="78"/>
      <c r="J32" s="78"/>
      <c r="K32" s="78"/>
      <c r="L32" s="70"/>
      <c r="M32" s="1"/>
      <c r="N32" s="1"/>
      <c r="O32" s="1"/>
      <c r="P32" s="1"/>
      <c r="Q32" s="1"/>
      <c r="R32" s="1"/>
      <c r="S32" s="1"/>
      <c r="T32" s="1"/>
      <c r="U32" s="1"/>
      <c r="V32" s="1"/>
    </row>
    <row r="33" spans="1:22" x14ac:dyDescent="0.25">
      <c r="A33" s="1"/>
      <c r="B33" s="69"/>
      <c r="C33" s="78"/>
      <c r="D33" s="78"/>
      <c r="E33" s="78"/>
      <c r="F33" s="78"/>
      <c r="G33" s="78"/>
      <c r="H33" s="78"/>
      <c r="I33" s="78"/>
      <c r="J33" s="78"/>
      <c r="K33" s="78"/>
      <c r="L33" s="70"/>
      <c r="M33" s="1"/>
      <c r="N33" s="1"/>
      <c r="O33" s="1"/>
      <c r="P33" s="1"/>
      <c r="Q33" s="1"/>
      <c r="R33" s="1"/>
      <c r="S33" s="1"/>
      <c r="T33" s="1"/>
      <c r="U33" s="1"/>
      <c r="V33" s="1"/>
    </row>
    <row r="34" spans="1:22" x14ac:dyDescent="0.25">
      <c r="A34" s="1"/>
      <c r="B34" s="69"/>
      <c r="C34" s="78"/>
      <c r="D34" s="78"/>
      <c r="E34" s="78"/>
      <c r="F34" s="78"/>
      <c r="G34" s="78"/>
      <c r="H34" s="78"/>
      <c r="I34" s="78"/>
      <c r="J34" s="78"/>
      <c r="K34" s="78"/>
      <c r="L34" s="70"/>
      <c r="M34" s="1"/>
      <c r="N34" s="1"/>
      <c r="O34" s="1"/>
      <c r="P34" s="1"/>
      <c r="Q34" s="1"/>
      <c r="R34" s="1"/>
      <c r="S34" s="1"/>
      <c r="T34" s="1"/>
      <c r="U34" s="1"/>
      <c r="V34" s="1"/>
    </row>
    <row r="35" spans="1:22" x14ac:dyDescent="0.25">
      <c r="A35" s="1"/>
      <c r="B35" s="69"/>
      <c r="C35" s="78"/>
      <c r="D35" s="78"/>
      <c r="E35" s="78"/>
      <c r="F35" s="78"/>
      <c r="G35" s="78"/>
      <c r="H35" s="78"/>
      <c r="I35" s="78"/>
      <c r="J35" s="78"/>
      <c r="K35" s="78"/>
      <c r="L35" s="70"/>
      <c r="M35" s="1"/>
      <c r="N35" s="1"/>
      <c r="O35" s="1"/>
      <c r="P35" s="1"/>
      <c r="Q35" s="1"/>
      <c r="R35" s="1"/>
      <c r="S35" s="1"/>
      <c r="T35" s="1"/>
      <c r="U35" s="1"/>
      <c r="V35" s="1"/>
    </row>
    <row r="36" spans="1:22" ht="15.75" thickBot="1" x14ac:dyDescent="0.3">
      <c r="A36" s="1"/>
      <c r="B36" s="71"/>
      <c r="C36" s="72"/>
      <c r="D36" s="72"/>
      <c r="E36" s="72"/>
      <c r="F36" s="72"/>
      <c r="G36" s="72"/>
      <c r="H36" s="72"/>
      <c r="I36" s="72"/>
      <c r="J36" s="72"/>
      <c r="K36" s="72"/>
      <c r="L36" s="73"/>
      <c r="M36" s="1"/>
      <c r="N36" s="1"/>
      <c r="O36" s="1"/>
      <c r="P36" s="1"/>
      <c r="Q36" s="1"/>
      <c r="R36" s="1"/>
      <c r="S36" s="1"/>
      <c r="T36" s="1"/>
      <c r="U36" s="1"/>
      <c r="V36" s="1"/>
    </row>
    <row r="37" spans="1:22" x14ac:dyDescent="0.25">
      <c r="A37" s="1"/>
      <c r="B37" s="1"/>
      <c r="C37" s="65"/>
      <c r="D37" s="65"/>
      <c r="E37" s="65"/>
      <c r="F37" s="65"/>
      <c r="G37" s="65"/>
      <c r="H37" s="65"/>
      <c r="I37" s="65"/>
      <c r="J37" s="65"/>
      <c r="K37" s="65"/>
      <c r="L37" s="1"/>
      <c r="M37" s="1"/>
      <c r="N37" s="1"/>
      <c r="O37" s="1"/>
      <c r="P37" s="1"/>
      <c r="Q37" s="1"/>
      <c r="R37" s="1"/>
      <c r="S37" s="1"/>
      <c r="T37" s="1"/>
      <c r="U37" s="1"/>
      <c r="V37" s="1"/>
    </row>
    <row r="38" spans="1:22" x14ac:dyDescent="0.25">
      <c r="A38" s="1"/>
      <c r="B38" s="1"/>
      <c r="C38" s="65"/>
      <c r="D38" s="65"/>
      <c r="E38" s="74"/>
      <c r="F38" s="74"/>
      <c r="G38" s="74"/>
      <c r="H38" s="74"/>
      <c r="I38" s="74"/>
      <c r="J38" s="74"/>
      <c r="K38" s="74"/>
    </row>
    <row r="39" spans="1:22" x14ac:dyDescent="0.25">
      <c r="A39" s="1"/>
      <c r="B39" s="1"/>
      <c r="C39" s="65"/>
      <c r="D39" s="65"/>
      <c r="E39" s="74"/>
      <c r="F39" s="74"/>
      <c r="G39" s="74"/>
      <c r="H39" s="74"/>
      <c r="I39" s="74"/>
      <c r="J39" s="74"/>
      <c r="K39" s="74"/>
    </row>
    <row r="40" spans="1:22" x14ac:dyDescent="0.25">
      <c r="A40" s="1"/>
      <c r="B40" s="1"/>
      <c r="C40" s="65"/>
      <c r="D40" s="65"/>
      <c r="E40" s="74"/>
      <c r="F40" s="74"/>
      <c r="G40" s="74"/>
      <c r="H40" s="74"/>
      <c r="I40" s="74"/>
      <c r="J40" s="74"/>
      <c r="K40" s="74"/>
    </row>
    <row r="41" spans="1:22" x14ac:dyDescent="0.25">
      <c r="A41" s="1"/>
      <c r="B41" s="1"/>
      <c r="C41" s="65"/>
      <c r="D41" s="65"/>
      <c r="E41" s="74"/>
      <c r="F41" s="74"/>
      <c r="G41" s="74"/>
      <c r="H41" s="74"/>
      <c r="I41" s="74"/>
      <c r="J41" s="74"/>
      <c r="K41" s="74"/>
    </row>
    <row r="42" spans="1:22" x14ac:dyDescent="0.25">
      <c r="A42" s="1"/>
      <c r="B42" s="1"/>
      <c r="C42" s="65"/>
      <c r="D42" s="65"/>
      <c r="E42" s="74"/>
      <c r="F42" s="74"/>
      <c r="G42" s="74"/>
      <c r="H42" s="74"/>
      <c r="I42" s="74"/>
      <c r="J42" s="74"/>
      <c r="K42" s="74"/>
    </row>
    <row r="43" spans="1:22" x14ac:dyDescent="0.25">
      <c r="A43" s="1"/>
      <c r="B43" s="1"/>
      <c r="C43" s="65"/>
      <c r="D43" s="65"/>
      <c r="E43" s="74"/>
      <c r="F43" s="74"/>
      <c r="G43" s="74"/>
      <c r="H43" s="74"/>
      <c r="I43" s="74"/>
      <c r="J43" s="74"/>
      <c r="K43" s="74"/>
    </row>
    <row r="44" spans="1:22" x14ac:dyDescent="0.25">
      <c r="A44" s="1"/>
      <c r="B44" s="1"/>
      <c r="C44" s="65"/>
      <c r="D44" s="65"/>
      <c r="E44" s="74"/>
      <c r="F44" s="74"/>
      <c r="G44" s="74"/>
      <c r="H44" s="74"/>
      <c r="I44" s="74"/>
      <c r="J44" s="74"/>
      <c r="K44" s="74"/>
    </row>
    <row r="45" spans="1:22" x14ac:dyDescent="0.25">
      <c r="A45" s="1"/>
      <c r="B45" s="1"/>
      <c r="C45" s="65"/>
      <c r="D45" s="65"/>
      <c r="E45" s="74"/>
      <c r="F45" s="74"/>
      <c r="G45" s="74"/>
      <c r="H45" s="74"/>
      <c r="I45" s="74"/>
      <c r="J45" s="74"/>
      <c r="K45" s="74"/>
    </row>
    <row r="46" spans="1:22" x14ac:dyDescent="0.25">
      <c r="A46" s="1"/>
      <c r="B46" s="1"/>
      <c r="C46" s="65"/>
      <c r="D46" s="65"/>
      <c r="E46" s="74"/>
      <c r="F46" s="74"/>
      <c r="G46" s="74"/>
      <c r="H46" s="74"/>
      <c r="I46" s="74"/>
      <c r="J46" s="74"/>
      <c r="K46" s="74"/>
    </row>
    <row r="47" spans="1:22" x14ac:dyDescent="0.25">
      <c r="A47" s="1"/>
      <c r="B47" s="1"/>
      <c r="C47" s="1"/>
      <c r="D47" s="1"/>
    </row>
    <row r="48" spans="1:22" x14ac:dyDescent="0.25">
      <c r="A48" s="1"/>
      <c r="B48" s="1"/>
      <c r="C48" s="1"/>
      <c r="D48" s="1"/>
    </row>
  </sheetData>
  <mergeCells count="2">
    <mergeCell ref="C3:K3"/>
    <mergeCell ref="C5:K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24726-AE3E-470F-A972-7CD5A04A1BD5}">
  <dimension ref="A1:L53"/>
  <sheetViews>
    <sheetView zoomScale="90" zoomScaleNormal="90" workbookViewId="0">
      <selection activeCell="D32" sqref="D32"/>
    </sheetView>
  </sheetViews>
  <sheetFormatPr baseColWidth="10" defaultRowHeight="15" x14ac:dyDescent="0.25"/>
  <cols>
    <col min="1" max="1" width="2.42578125" customWidth="1"/>
    <col min="2" max="2" width="7.5703125" customWidth="1"/>
    <col min="3" max="3" width="73" customWidth="1"/>
    <col min="4" max="4" width="38.5703125" customWidth="1"/>
    <col min="5" max="6" width="33.7109375" customWidth="1"/>
    <col min="7" max="7" width="40" customWidth="1"/>
    <col min="8" max="10" width="15.7109375" customWidth="1"/>
    <col min="11" max="11" width="20.140625" customWidth="1"/>
  </cols>
  <sheetData>
    <row r="1" spans="1:12" ht="15.75" thickBot="1" x14ac:dyDescent="0.3">
      <c r="A1" s="1"/>
      <c r="B1" s="1"/>
      <c r="C1" s="2"/>
      <c r="D1" s="1"/>
      <c r="E1" s="1"/>
      <c r="F1" s="1"/>
      <c r="G1" s="1"/>
      <c r="H1" s="1"/>
      <c r="I1" s="1"/>
      <c r="J1" s="1"/>
      <c r="K1" s="1"/>
      <c r="L1" s="1"/>
    </row>
    <row r="2" spans="1:12" ht="20.25" thickBot="1" x14ac:dyDescent="0.35">
      <c r="A2" s="1"/>
      <c r="B2" s="101" t="s">
        <v>0</v>
      </c>
      <c r="C2" s="102"/>
      <c r="D2" s="102"/>
      <c r="E2" s="102"/>
      <c r="F2" s="102"/>
      <c r="G2" s="102"/>
      <c r="H2" s="102"/>
      <c r="I2" s="102"/>
      <c r="J2" s="102"/>
      <c r="K2" s="103"/>
      <c r="L2" s="1"/>
    </row>
    <row r="3" spans="1:12" ht="15.75" thickBot="1" x14ac:dyDescent="0.3">
      <c r="A3" s="1"/>
      <c r="B3" s="1"/>
      <c r="C3" s="2"/>
      <c r="D3" s="1"/>
      <c r="E3" s="1"/>
      <c r="F3" s="1"/>
      <c r="G3" s="1"/>
      <c r="H3" s="1"/>
      <c r="I3" s="1"/>
      <c r="J3" s="1"/>
      <c r="K3" s="1"/>
      <c r="L3" s="1"/>
    </row>
    <row r="4" spans="1:12" ht="18" thickBot="1" x14ac:dyDescent="0.3">
      <c r="A4" s="1"/>
      <c r="B4" s="104" t="s">
        <v>1</v>
      </c>
      <c r="C4" s="105"/>
      <c r="D4" s="105"/>
      <c r="E4" s="106"/>
      <c r="F4" s="1"/>
      <c r="G4" s="107" t="s">
        <v>2</v>
      </c>
      <c r="H4" s="108"/>
      <c r="I4" s="108"/>
      <c r="J4" s="108"/>
      <c r="K4" s="109"/>
      <c r="L4" s="1"/>
    </row>
    <row r="5" spans="1:12" ht="16.5" x14ac:dyDescent="0.25">
      <c r="A5" s="1"/>
      <c r="B5" s="110" t="s">
        <v>3</v>
      </c>
      <c r="C5" s="111"/>
      <c r="D5" s="112"/>
      <c r="E5" s="113"/>
      <c r="F5" s="1"/>
      <c r="G5" s="114" t="s">
        <v>4</v>
      </c>
      <c r="H5" s="116" t="s">
        <v>5</v>
      </c>
      <c r="I5" s="116" t="s">
        <v>6</v>
      </c>
      <c r="J5" s="116" t="s">
        <v>7</v>
      </c>
      <c r="K5" s="118" t="s">
        <v>8</v>
      </c>
      <c r="L5" s="1"/>
    </row>
    <row r="6" spans="1:12" ht="16.5" x14ac:dyDescent="0.25">
      <c r="A6" s="1"/>
      <c r="B6" s="82" t="s">
        <v>9</v>
      </c>
      <c r="C6" s="83"/>
      <c r="D6" s="84" t="s">
        <v>10</v>
      </c>
      <c r="E6" s="85"/>
      <c r="F6" s="1"/>
      <c r="G6" s="115"/>
      <c r="H6" s="117"/>
      <c r="I6" s="117"/>
      <c r="J6" s="117"/>
      <c r="K6" s="119"/>
      <c r="L6" s="1"/>
    </row>
    <row r="7" spans="1:12" ht="16.5" x14ac:dyDescent="0.25">
      <c r="A7" s="1"/>
      <c r="B7" s="86" t="s">
        <v>11</v>
      </c>
      <c r="C7" s="87"/>
      <c r="D7" s="88" t="s">
        <v>94</v>
      </c>
      <c r="E7" s="88"/>
      <c r="F7" s="1" t="s">
        <v>12</v>
      </c>
      <c r="G7" s="5" t="s">
        <v>13</v>
      </c>
      <c r="H7" s="6" t="s">
        <v>12</v>
      </c>
      <c r="I7" s="6" t="s">
        <v>12</v>
      </c>
      <c r="J7" s="7" t="s">
        <v>12</v>
      </c>
      <c r="K7" s="8" t="s">
        <v>12</v>
      </c>
      <c r="L7" s="1"/>
    </row>
    <row r="8" spans="1:12" ht="16.5" x14ac:dyDescent="0.25">
      <c r="A8" s="1"/>
      <c r="B8" s="82" t="s">
        <v>14</v>
      </c>
      <c r="C8" s="83"/>
      <c r="D8" s="89" t="s">
        <v>28</v>
      </c>
      <c r="E8" s="89"/>
      <c r="F8" s="1"/>
      <c r="G8" s="9" t="s">
        <v>15</v>
      </c>
      <c r="H8" s="10"/>
      <c r="I8" s="10"/>
      <c r="J8" s="3"/>
      <c r="K8" s="4"/>
      <c r="L8" s="1"/>
    </row>
    <row r="9" spans="1:12" ht="17.25" thickBot="1" x14ac:dyDescent="0.3">
      <c r="A9" s="1"/>
      <c r="B9" s="90" t="s">
        <v>16</v>
      </c>
      <c r="C9" s="91"/>
      <c r="D9" s="92">
        <v>4</v>
      </c>
      <c r="E9" s="93"/>
      <c r="F9" s="1"/>
      <c r="G9" s="12" t="s">
        <v>17</v>
      </c>
      <c r="H9" s="13" t="s">
        <v>12</v>
      </c>
      <c r="I9" s="13" t="s">
        <v>12</v>
      </c>
      <c r="J9" s="14" t="s">
        <v>12</v>
      </c>
      <c r="K9" s="11" t="s">
        <v>12</v>
      </c>
      <c r="L9" s="1"/>
    </row>
    <row r="10" spans="1:12" ht="16.5" x14ac:dyDescent="0.25">
      <c r="A10" s="1"/>
      <c r="B10" s="94" t="s">
        <v>18</v>
      </c>
      <c r="C10" s="95"/>
      <c r="D10" s="15"/>
      <c r="E10" s="1"/>
      <c r="F10" s="1"/>
      <c r="G10" s="1"/>
      <c r="H10" s="1"/>
      <c r="I10" s="1"/>
      <c r="J10" s="1"/>
      <c r="K10" s="1"/>
      <c r="L10" s="1"/>
    </row>
    <row r="11" spans="1:12" ht="17.25" thickBot="1" x14ac:dyDescent="0.3">
      <c r="A11" s="1"/>
      <c r="B11" s="96" t="s">
        <v>19</v>
      </c>
      <c r="C11" s="97"/>
      <c r="D11" s="16"/>
      <c r="E11" s="1"/>
      <c r="F11" s="1"/>
      <c r="G11" s="1"/>
      <c r="H11" s="17"/>
      <c r="I11" s="1"/>
      <c r="J11" s="1"/>
      <c r="K11" s="1"/>
      <c r="L11" s="1"/>
    </row>
    <row r="12" spans="1:12" ht="16.5" thickTop="1" thickBot="1" x14ac:dyDescent="0.3">
      <c r="A12" s="1"/>
      <c r="B12" s="1"/>
      <c r="C12" s="2"/>
      <c r="D12" s="1"/>
      <c r="E12" s="1" t="s">
        <v>12</v>
      </c>
      <c r="F12" s="1"/>
      <c r="G12" s="18"/>
      <c r="H12" s="98" t="s">
        <v>20</v>
      </c>
      <c r="I12" s="99"/>
      <c r="J12" s="99"/>
      <c r="K12" s="100"/>
      <c r="L12" s="1"/>
    </row>
    <row r="13" spans="1:12" ht="15.75" thickTop="1" x14ac:dyDescent="0.25">
      <c r="A13" s="1"/>
      <c r="B13" s="1"/>
      <c r="C13" s="2"/>
      <c r="D13" s="1"/>
      <c r="E13" s="1"/>
      <c r="F13" s="1"/>
      <c r="G13" s="18"/>
      <c r="H13" s="19" t="s">
        <v>21</v>
      </c>
      <c r="I13" s="1"/>
      <c r="J13" s="1"/>
      <c r="K13" s="20">
        <f>COUNTIF(Tableau4[Groupe],"EF")</f>
        <v>1</v>
      </c>
      <c r="L13" s="1"/>
    </row>
    <row r="14" spans="1:12" x14ac:dyDescent="0.25">
      <c r="A14" s="1"/>
      <c r="B14" s="1"/>
      <c r="C14" s="2"/>
      <c r="D14" s="1"/>
      <c r="E14" s="1" t="s">
        <v>12</v>
      </c>
      <c r="F14" s="1"/>
      <c r="G14" s="18"/>
      <c r="H14" s="19" t="s">
        <v>22</v>
      </c>
      <c r="I14" s="1"/>
      <c r="J14" s="1"/>
      <c r="K14" s="21">
        <f>COUNTIF(Tableau4[Groupe],"G1")</f>
        <v>1</v>
      </c>
      <c r="L14" s="1"/>
    </row>
    <row r="15" spans="1:12" x14ac:dyDescent="0.25">
      <c r="A15" s="1"/>
      <c r="B15" s="1"/>
      <c r="C15" s="2"/>
      <c r="D15" s="1"/>
      <c r="E15" s="22"/>
      <c r="F15" s="1"/>
      <c r="G15" s="18"/>
      <c r="H15" s="19" t="s">
        <v>23</v>
      </c>
      <c r="I15" s="1"/>
      <c r="J15" s="1"/>
      <c r="K15" s="21">
        <f>COUNTIF(Tableau4[Groupe],"G2")</f>
        <v>6</v>
      </c>
      <c r="L15" s="1"/>
    </row>
    <row r="16" spans="1:12" x14ac:dyDescent="0.25">
      <c r="A16" s="1"/>
      <c r="B16" s="1"/>
      <c r="C16" s="2"/>
      <c r="D16" s="1"/>
      <c r="E16" s="1"/>
      <c r="F16" s="1"/>
      <c r="G16" s="1"/>
      <c r="H16" s="19" t="s">
        <v>24</v>
      </c>
      <c r="I16" s="2"/>
      <c r="J16" s="23"/>
      <c r="K16" s="21">
        <f>COUNTIF(Tableau4[Groupe],"G3")</f>
        <v>5</v>
      </c>
      <c r="L16" s="1"/>
    </row>
    <row r="17" spans="1:12" ht="15.75" thickBot="1" x14ac:dyDescent="0.3">
      <c r="A17" s="1"/>
      <c r="B17" s="1"/>
      <c r="C17" s="2"/>
      <c r="D17" s="1"/>
      <c r="E17" s="1"/>
      <c r="F17" s="22"/>
      <c r="G17" s="1"/>
      <c r="H17" s="24" t="s">
        <v>25</v>
      </c>
      <c r="I17" s="25"/>
      <c r="J17" s="26"/>
      <c r="K17" s="27">
        <f>COUNTIF(Tableau4[Groupe],"G4")</f>
        <v>7</v>
      </c>
      <c r="L17" s="1"/>
    </row>
    <row r="18" spans="1:12" ht="16.5" thickTop="1" thickBot="1" x14ac:dyDescent="0.3">
      <c r="A18" s="1"/>
      <c r="B18" s="1"/>
      <c r="C18" s="2"/>
      <c r="D18" s="1"/>
      <c r="E18" s="1"/>
      <c r="F18" s="1"/>
      <c r="G18" s="1"/>
      <c r="H18" s="28"/>
      <c r="I18" s="29" t="s">
        <v>26</v>
      </c>
      <c r="J18" s="28"/>
      <c r="K18" s="29" t="s">
        <v>27</v>
      </c>
      <c r="L18" s="1"/>
    </row>
    <row r="19" spans="1:12" ht="15.75" thickTop="1" x14ac:dyDescent="0.25">
      <c r="A19" s="1"/>
      <c r="B19" s="1"/>
      <c r="C19" s="2"/>
      <c r="D19" s="1"/>
      <c r="E19" s="1"/>
      <c r="F19" s="1"/>
      <c r="G19" s="1"/>
      <c r="H19" s="30" t="s">
        <v>21</v>
      </c>
      <c r="I19" s="31">
        <f>COUNTIFS(Tableau4[Groupe],"EF",Tableau4[Civilité],"Monsieur")</f>
        <v>0</v>
      </c>
      <c r="J19" s="32"/>
      <c r="K19" s="20">
        <f>COUNTIFS(Tableau4[Groupe],"EF",Tableau4[Civilité],"Madame")</f>
        <v>1</v>
      </c>
      <c r="L19" s="1"/>
    </row>
    <row r="20" spans="1:12" x14ac:dyDescent="0.25">
      <c r="A20" s="1"/>
      <c r="B20" s="1"/>
      <c r="C20" s="2"/>
      <c r="D20" s="1"/>
      <c r="E20" s="1"/>
      <c r="F20" s="1"/>
      <c r="G20" s="1"/>
      <c r="H20" s="19" t="s">
        <v>22</v>
      </c>
      <c r="I20" s="33">
        <f>COUNTIFS(Tableau4[Groupe],"G1",Tableau4[Civilité],"Monsieur")</f>
        <v>1</v>
      </c>
      <c r="J20" s="1"/>
      <c r="K20" s="21">
        <f>COUNTIFS(Tableau4[Groupe],"G1",Tableau4[Civilité],"Madame")</f>
        <v>0</v>
      </c>
      <c r="L20" s="1"/>
    </row>
    <row r="21" spans="1:12" ht="15.75" x14ac:dyDescent="0.25">
      <c r="A21" s="1"/>
      <c r="B21" s="34"/>
      <c r="C21" s="34"/>
      <c r="D21" s="35"/>
      <c r="E21" s="1"/>
      <c r="F21" s="1"/>
      <c r="G21" s="1"/>
      <c r="H21" s="19" t="s">
        <v>23</v>
      </c>
      <c r="I21" s="33">
        <f>COUNTIFS(Tableau4[Groupe],"G2",Tableau4[Civilité],"Monsieur")</f>
        <v>3</v>
      </c>
      <c r="J21" s="1"/>
      <c r="K21" s="21">
        <f>COUNTIFS(Tableau4[Groupe],"G2",Tableau4[Civilité],"Madame")</f>
        <v>3</v>
      </c>
      <c r="L21" s="1"/>
    </row>
    <row r="22" spans="1:12" ht="15.75" x14ac:dyDescent="0.25">
      <c r="A22" s="1"/>
      <c r="B22" s="34"/>
      <c r="C22" s="34"/>
      <c r="D22" s="35"/>
      <c r="E22" s="1"/>
      <c r="F22" s="1"/>
      <c r="G22" s="1"/>
      <c r="H22" s="19" t="s">
        <v>24</v>
      </c>
      <c r="I22" s="33">
        <f>COUNTIFS(Tableau4[Groupe],"G3",Tableau4[Civilité],"Monsieur")</f>
        <v>2</v>
      </c>
      <c r="J22" s="23"/>
      <c r="K22" s="21">
        <f>COUNTIFS(Tableau4[Groupe],"G3",Tableau4[Civilité],"Madame")</f>
        <v>3</v>
      </c>
      <c r="L22" s="1"/>
    </row>
    <row r="23" spans="1:12" ht="16.5" thickBot="1" x14ac:dyDescent="0.3">
      <c r="A23" s="1"/>
      <c r="B23" s="34"/>
      <c r="C23" s="34"/>
      <c r="D23" s="35"/>
      <c r="E23" s="1"/>
      <c r="F23" s="1"/>
      <c r="G23" s="1"/>
      <c r="H23" s="24" t="s">
        <v>25</v>
      </c>
      <c r="I23" s="36">
        <f>COUNTIFS(Tableau4[Groupe],"G4",Tableau4[Civilité],"Monsieur")</f>
        <v>4</v>
      </c>
      <c r="J23" s="26"/>
      <c r="K23" s="27">
        <f>COUNTIFS(Tableau4[Groupe],"G4",Tableau4[Civilité],"Madame")</f>
        <v>3</v>
      </c>
      <c r="L23" s="1"/>
    </row>
    <row r="24" spans="1:12" ht="16.5" thickTop="1" thickBot="1" x14ac:dyDescent="0.3">
      <c r="A24" s="1"/>
      <c r="B24" s="1"/>
      <c r="C24" s="2"/>
      <c r="D24" s="1"/>
      <c r="E24" s="1"/>
      <c r="F24" s="1"/>
      <c r="G24" s="1"/>
      <c r="H24" s="1"/>
      <c r="I24" s="1"/>
      <c r="J24" s="1"/>
      <c r="K24" s="1"/>
      <c r="L24" s="1"/>
    </row>
    <row r="25" spans="1:12" ht="18" thickTop="1" x14ac:dyDescent="0.25">
      <c r="A25" s="1"/>
      <c r="B25" s="79" t="s">
        <v>29</v>
      </c>
      <c r="C25" s="80"/>
      <c r="D25" s="80"/>
      <c r="E25" s="80"/>
      <c r="F25" s="80"/>
      <c r="G25" s="81"/>
      <c r="H25" s="79" t="s">
        <v>30</v>
      </c>
      <c r="I25" s="80"/>
      <c r="J25" s="80"/>
      <c r="K25" s="81"/>
      <c r="L25" s="1"/>
    </row>
    <row r="26" spans="1:12" ht="15.75" x14ac:dyDescent="0.25">
      <c r="A26" s="1"/>
      <c r="B26" s="55" t="s">
        <v>31</v>
      </c>
      <c r="C26" s="56" t="s">
        <v>32</v>
      </c>
      <c r="D26" s="57" t="s">
        <v>33</v>
      </c>
      <c r="E26" s="57" t="s">
        <v>137</v>
      </c>
      <c r="F26" s="57" t="s">
        <v>138</v>
      </c>
      <c r="G26" s="57" t="s">
        <v>34</v>
      </c>
      <c r="H26" s="56" t="s">
        <v>35</v>
      </c>
      <c r="I26" s="57" t="s">
        <v>36</v>
      </c>
      <c r="J26" s="57" t="s">
        <v>37</v>
      </c>
      <c r="K26" s="58" t="s">
        <v>141</v>
      </c>
      <c r="L26" s="1"/>
    </row>
    <row r="27" spans="1:12" ht="16.5" x14ac:dyDescent="0.25">
      <c r="A27" s="1"/>
      <c r="B27" s="37" t="s">
        <v>21</v>
      </c>
      <c r="C27" s="38" t="s">
        <v>54</v>
      </c>
      <c r="D27" s="39"/>
      <c r="E27" s="39" t="s">
        <v>80</v>
      </c>
      <c r="F27" s="39"/>
      <c r="G27" s="39"/>
      <c r="H27" s="40" t="s">
        <v>95</v>
      </c>
      <c r="I27" s="41" t="s">
        <v>98</v>
      </c>
      <c r="J27" s="41" t="s">
        <v>118</v>
      </c>
      <c r="K27" s="42" t="s">
        <v>84</v>
      </c>
      <c r="L27" s="1"/>
    </row>
    <row r="28" spans="1:12" ht="16.5" x14ac:dyDescent="0.25">
      <c r="A28" s="1"/>
      <c r="B28" s="37" t="s">
        <v>22</v>
      </c>
      <c r="C28" s="38" t="s">
        <v>38</v>
      </c>
      <c r="D28" s="39"/>
      <c r="E28" s="39" t="s">
        <v>91</v>
      </c>
      <c r="F28" s="39"/>
      <c r="G28" s="39"/>
      <c r="H28" s="40" t="s">
        <v>96</v>
      </c>
      <c r="I28" t="s">
        <v>99</v>
      </c>
      <c r="J28" t="s">
        <v>126</v>
      </c>
      <c r="K28" s="42" t="s">
        <v>83</v>
      </c>
      <c r="L28" s="1"/>
    </row>
    <row r="29" spans="1:12" ht="17.25" customHeight="1" x14ac:dyDescent="0.25">
      <c r="A29" s="1"/>
      <c r="B29" s="37" t="s">
        <v>23</v>
      </c>
      <c r="C29" s="38" t="s">
        <v>42</v>
      </c>
      <c r="D29" s="39"/>
      <c r="E29" s="39" t="s">
        <v>97</v>
      </c>
      <c r="F29" s="39" t="s">
        <v>66</v>
      </c>
      <c r="G29" s="39"/>
      <c r="H29" s="40" t="s">
        <v>95</v>
      </c>
      <c r="I29" t="s">
        <v>100</v>
      </c>
      <c r="J29" t="s">
        <v>119</v>
      </c>
      <c r="K29" s="42" t="s">
        <v>84</v>
      </c>
      <c r="L29" s="1"/>
    </row>
    <row r="30" spans="1:12" ht="16.5" x14ac:dyDescent="0.25">
      <c r="A30" s="1"/>
      <c r="B30" s="37" t="s">
        <v>23</v>
      </c>
      <c r="C30" s="38" t="s">
        <v>42</v>
      </c>
      <c r="D30" s="39"/>
      <c r="E30" s="39" t="s">
        <v>62</v>
      </c>
      <c r="F30" s="39" t="s">
        <v>67</v>
      </c>
      <c r="G30" s="39"/>
      <c r="H30" s="40" t="s">
        <v>95</v>
      </c>
      <c r="I30" t="s">
        <v>101</v>
      </c>
      <c r="J30" t="s">
        <v>121</v>
      </c>
      <c r="K30" s="42" t="s">
        <v>86</v>
      </c>
      <c r="L30" s="1"/>
    </row>
    <row r="31" spans="1:12" ht="16.5" x14ac:dyDescent="0.25">
      <c r="A31" s="1"/>
      <c r="B31" s="37" t="s">
        <v>23</v>
      </c>
      <c r="C31" s="38" t="s">
        <v>42</v>
      </c>
      <c r="D31" s="39"/>
      <c r="E31" s="39" t="s">
        <v>61</v>
      </c>
      <c r="F31" s="39" t="s">
        <v>65</v>
      </c>
      <c r="G31" s="39"/>
      <c r="H31" s="40" t="s">
        <v>96</v>
      </c>
      <c r="I31" t="s">
        <v>102</v>
      </c>
      <c r="J31" t="s">
        <v>127</v>
      </c>
      <c r="K31" s="42" t="s">
        <v>83</v>
      </c>
      <c r="L31" s="1"/>
    </row>
    <row r="32" spans="1:12" ht="16.5" x14ac:dyDescent="0.3">
      <c r="A32" s="1"/>
      <c r="B32" s="37" t="s">
        <v>23</v>
      </c>
      <c r="C32" s="38" t="s">
        <v>43</v>
      </c>
      <c r="D32" s="43"/>
      <c r="E32" s="43" t="s">
        <v>65</v>
      </c>
      <c r="F32" s="43" t="s">
        <v>92</v>
      </c>
      <c r="G32" s="43"/>
      <c r="H32" s="40" t="s">
        <v>95</v>
      </c>
      <c r="I32" t="s">
        <v>103</v>
      </c>
      <c r="J32" t="s">
        <v>125</v>
      </c>
      <c r="K32" s="42" t="s">
        <v>88</v>
      </c>
      <c r="L32" s="1"/>
    </row>
    <row r="33" spans="1:12" ht="16.5" x14ac:dyDescent="0.3">
      <c r="A33" s="1"/>
      <c r="B33" s="37" t="s">
        <v>23</v>
      </c>
      <c r="C33" s="38" t="s">
        <v>43</v>
      </c>
      <c r="D33" s="43"/>
      <c r="E33" s="43" t="s">
        <v>67</v>
      </c>
      <c r="F33" s="43"/>
      <c r="G33" s="43"/>
      <c r="H33" s="40" t="s">
        <v>96</v>
      </c>
      <c r="I33" t="s">
        <v>104</v>
      </c>
      <c r="J33" t="s">
        <v>128</v>
      </c>
      <c r="K33" s="42" t="s">
        <v>82</v>
      </c>
      <c r="L33" s="1"/>
    </row>
    <row r="34" spans="1:12" ht="16.5" x14ac:dyDescent="0.3">
      <c r="A34" s="1"/>
      <c r="B34" s="37" t="s">
        <v>23</v>
      </c>
      <c r="C34" s="38" t="s">
        <v>43</v>
      </c>
      <c r="D34" s="43"/>
      <c r="E34" s="43" t="s">
        <v>68</v>
      </c>
      <c r="F34" s="43"/>
      <c r="G34" s="43"/>
      <c r="H34" s="40" t="s">
        <v>96</v>
      </c>
      <c r="I34" t="s">
        <v>105</v>
      </c>
      <c r="J34" t="s">
        <v>129</v>
      </c>
      <c r="K34" s="42" t="s">
        <v>83</v>
      </c>
      <c r="L34" s="1"/>
    </row>
    <row r="35" spans="1:12" ht="16.5" x14ac:dyDescent="0.3">
      <c r="A35" s="1"/>
      <c r="B35" s="37" t="s">
        <v>24</v>
      </c>
      <c r="C35" s="38" t="s">
        <v>45</v>
      </c>
      <c r="D35" s="43"/>
      <c r="E35" s="43" t="s">
        <v>71</v>
      </c>
      <c r="F35" s="43"/>
      <c r="G35" s="43"/>
      <c r="H35" s="40" t="s">
        <v>96</v>
      </c>
      <c r="I35" t="s">
        <v>106</v>
      </c>
      <c r="J35" t="s">
        <v>130</v>
      </c>
      <c r="K35" s="42" t="s">
        <v>87</v>
      </c>
      <c r="L35" s="1"/>
    </row>
    <row r="36" spans="1:12" ht="16.5" x14ac:dyDescent="0.3">
      <c r="A36" s="1"/>
      <c r="B36" s="37" t="s">
        <v>24</v>
      </c>
      <c r="C36" s="38" t="s">
        <v>45</v>
      </c>
      <c r="D36" s="43"/>
      <c r="E36" s="43" t="s">
        <v>71</v>
      </c>
      <c r="F36" s="43"/>
      <c r="G36" s="43"/>
      <c r="H36" s="40" t="s">
        <v>95</v>
      </c>
      <c r="I36" t="s">
        <v>107</v>
      </c>
      <c r="J36" t="s">
        <v>120</v>
      </c>
      <c r="K36" s="42" t="s">
        <v>84</v>
      </c>
      <c r="L36" s="1"/>
    </row>
    <row r="37" spans="1:12" ht="16.5" x14ac:dyDescent="0.25">
      <c r="A37" s="1"/>
      <c r="B37" s="37" t="s">
        <v>24</v>
      </c>
      <c r="C37" s="38" t="s">
        <v>45</v>
      </c>
      <c r="E37" t="s">
        <v>72</v>
      </c>
      <c r="H37" s="40" t="s">
        <v>95</v>
      </c>
      <c r="I37" t="s">
        <v>108</v>
      </c>
      <c r="J37" t="s">
        <v>121</v>
      </c>
      <c r="K37" s="42" t="s">
        <v>82</v>
      </c>
      <c r="L37" s="1"/>
    </row>
    <row r="38" spans="1:12" ht="16.5" x14ac:dyDescent="0.25">
      <c r="A38" s="1"/>
      <c r="B38" s="37" t="s">
        <v>24</v>
      </c>
      <c r="C38" s="38" t="s">
        <v>43</v>
      </c>
      <c r="E38" t="s">
        <v>63</v>
      </c>
      <c r="H38" s="40" t="s">
        <v>95</v>
      </c>
      <c r="I38" t="s">
        <v>109</v>
      </c>
      <c r="J38" t="s">
        <v>122</v>
      </c>
      <c r="K38" s="42" t="s">
        <v>83</v>
      </c>
      <c r="L38" s="1"/>
    </row>
    <row r="39" spans="1:12" ht="16.5" x14ac:dyDescent="0.25">
      <c r="A39" s="1"/>
      <c r="B39" s="37" t="s">
        <v>24</v>
      </c>
      <c r="C39" s="38" t="s">
        <v>43</v>
      </c>
      <c r="E39" t="s">
        <v>78</v>
      </c>
      <c r="H39" s="40" t="s">
        <v>96</v>
      </c>
      <c r="I39" t="s">
        <v>110</v>
      </c>
      <c r="J39" t="s">
        <v>131</v>
      </c>
      <c r="K39" s="42" t="s">
        <v>82</v>
      </c>
      <c r="L39" s="1"/>
    </row>
    <row r="40" spans="1:12" ht="16.5" x14ac:dyDescent="0.25">
      <c r="A40" s="1"/>
      <c r="B40" s="37" t="s">
        <v>25</v>
      </c>
      <c r="C40" s="44" t="s">
        <v>46</v>
      </c>
      <c r="E40" t="s">
        <v>92</v>
      </c>
      <c r="H40" s="40" t="s">
        <v>96</v>
      </c>
      <c r="I40" t="s">
        <v>111</v>
      </c>
      <c r="J40" t="s">
        <v>132</v>
      </c>
      <c r="K40" s="42" t="s">
        <v>83</v>
      </c>
      <c r="L40" s="1"/>
    </row>
    <row r="41" spans="1:12" ht="16.5" x14ac:dyDescent="0.25">
      <c r="A41" s="1"/>
      <c r="B41" s="37" t="s">
        <v>25</v>
      </c>
      <c r="C41" s="44" t="s">
        <v>46</v>
      </c>
      <c r="E41" t="s">
        <v>93</v>
      </c>
      <c r="H41" s="40" t="s">
        <v>95</v>
      </c>
      <c r="I41" t="s">
        <v>112</v>
      </c>
      <c r="J41" t="s">
        <v>123</v>
      </c>
      <c r="K41" s="42" t="s">
        <v>83</v>
      </c>
      <c r="L41" s="1"/>
    </row>
    <row r="42" spans="1:12" ht="16.5" x14ac:dyDescent="0.25">
      <c r="A42" s="1"/>
      <c r="B42" s="37" t="s">
        <v>25</v>
      </c>
      <c r="C42" s="44" t="s">
        <v>46</v>
      </c>
      <c r="E42" t="s">
        <v>66</v>
      </c>
      <c r="H42" s="40" t="s">
        <v>95</v>
      </c>
      <c r="I42" t="s">
        <v>113</v>
      </c>
      <c r="J42" t="s">
        <v>124</v>
      </c>
      <c r="K42" s="42" t="s">
        <v>82</v>
      </c>
      <c r="L42" s="1"/>
    </row>
    <row r="43" spans="1:12" ht="16.5" x14ac:dyDescent="0.25">
      <c r="A43" s="1"/>
      <c r="B43" s="37" t="s">
        <v>25</v>
      </c>
      <c r="C43" s="44" t="s">
        <v>47</v>
      </c>
      <c r="E43" t="s">
        <v>140</v>
      </c>
      <c r="H43" s="40" t="s">
        <v>96</v>
      </c>
      <c r="I43" t="s">
        <v>114</v>
      </c>
      <c r="J43" t="s">
        <v>133</v>
      </c>
      <c r="K43" s="42" t="s">
        <v>89</v>
      </c>
      <c r="L43" s="1"/>
    </row>
    <row r="44" spans="1:12" ht="16.5" x14ac:dyDescent="0.25">
      <c r="A44" s="1"/>
      <c r="B44" s="37" t="s">
        <v>25</v>
      </c>
      <c r="C44" s="44" t="s">
        <v>47</v>
      </c>
      <c r="E44" t="s">
        <v>72</v>
      </c>
      <c r="H44" s="40" t="s">
        <v>96</v>
      </c>
      <c r="I44" t="s">
        <v>115</v>
      </c>
      <c r="J44" t="s">
        <v>134</v>
      </c>
      <c r="K44" s="42" t="s">
        <v>82</v>
      </c>
      <c r="L44" s="1"/>
    </row>
    <row r="45" spans="1:12" ht="16.5" x14ac:dyDescent="0.25">
      <c r="A45" s="1"/>
      <c r="B45" s="37" t="s">
        <v>25</v>
      </c>
      <c r="C45" s="44" t="s">
        <v>47</v>
      </c>
      <c r="E45" t="s">
        <v>140</v>
      </c>
      <c r="H45" s="40" t="s">
        <v>96</v>
      </c>
      <c r="I45" t="s">
        <v>116</v>
      </c>
      <c r="J45" t="s">
        <v>135</v>
      </c>
      <c r="K45" s="42" t="s">
        <v>82</v>
      </c>
      <c r="L45" s="1"/>
    </row>
    <row r="46" spans="1:12" ht="16.5" x14ac:dyDescent="0.25">
      <c r="A46" s="1"/>
      <c r="B46" s="37" t="s">
        <v>25</v>
      </c>
      <c r="C46" s="44" t="s">
        <v>47</v>
      </c>
      <c r="E46" t="s">
        <v>72</v>
      </c>
      <c r="H46" s="40" t="s">
        <v>95</v>
      </c>
      <c r="I46" t="s">
        <v>117</v>
      </c>
      <c r="J46" t="s">
        <v>120</v>
      </c>
      <c r="K46" s="42" t="s">
        <v>82</v>
      </c>
      <c r="L46" s="1"/>
    </row>
    <row r="47" spans="1:12" ht="16.5" x14ac:dyDescent="0.25">
      <c r="A47" s="1"/>
      <c r="B47" s="37"/>
      <c r="C47" s="44"/>
      <c r="H47" s="40"/>
      <c r="K47" s="42"/>
      <c r="L47" s="1"/>
    </row>
    <row r="48" spans="1:12" ht="16.5" x14ac:dyDescent="0.25">
      <c r="A48" s="1"/>
      <c r="B48" s="37"/>
      <c r="C48" s="44"/>
      <c r="H48" s="40"/>
      <c r="K48" s="42"/>
      <c r="L48" s="1"/>
    </row>
    <row r="49" spans="1:12" ht="16.5" x14ac:dyDescent="0.25">
      <c r="A49" s="1"/>
      <c r="B49" s="37"/>
      <c r="C49" s="44"/>
      <c r="H49" s="40"/>
      <c r="K49" s="42"/>
      <c r="L49" s="1"/>
    </row>
    <row r="50" spans="1:12" ht="16.5" x14ac:dyDescent="0.25">
      <c r="A50" s="18"/>
      <c r="B50" s="37"/>
      <c r="C50" s="44"/>
      <c r="H50" s="40"/>
      <c r="K50" s="42"/>
      <c r="L50" s="1"/>
    </row>
    <row r="51" spans="1:12" ht="16.5" x14ac:dyDescent="0.25">
      <c r="A51" s="18"/>
      <c r="B51" s="46"/>
      <c r="C51" s="47"/>
      <c r="G51" s="45"/>
      <c r="H51" s="39"/>
      <c r="K51" s="48"/>
      <c r="L51" s="1"/>
    </row>
    <row r="52" spans="1:12" ht="17.25" thickBot="1" x14ac:dyDescent="0.3">
      <c r="A52" s="1"/>
      <c r="B52" s="49"/>
      <c r="C52" s="50"/>
      <c r="D52" s="51"/>
      <c r="E52" s="51"/>
      <c r="F52" s="51"/>
      <c r="G52" s="59"/>
      <c r="H52" s="52"/>
      <c r="I52" s="53"/>
      <c r="J52" s="53"/>
      <c r="K52" s="54"/>
      <c r="L52" s="1"/>
    </row>
    <row r="53" spans="1:12" ht="15.75" thickTop="1" x14ac:dyDescent="0.25">
      <c r="A53" s="1"/>
      <c r="B53" s="1"/>
      <c r="C53" s="1"/>
      <c r="D53" s="1"/>
      <c r="E53" s="1"/>
      <c r="F53" s="1"/>
      <c r="G53" s="1"/>
      <c r="H53" s="1"/>
      <c r="I53" s="1"/>
      <c r="J53" s="1"/>
      <c r="K53" s="1"/>
      <c r="L53" s="1"/>
    </row>
  </sheetData>
  <mergeCells count="23">
    <mergeCell ref="B2:K2"/>
    <mergeCell ref="B4:E4"/>
    <mergeCell ref="G4:K4"/>
    <mergeCell ref="B5:C5"/>
    <mergeCell ref="D5:E5"/>
    <mergeCell ref="G5:G6"/>
    <mergeCell ref="H5:H6"/>
    <mergeCell ref="I5:I6"/>
    <mergeCell ref="J5:J6"/>
    <mergeCell ref="K5:K6"/>
    <mergeCell ref="B25:G25"/>
    <mergeCell ref="H25:K25"/>
    <mergeCell ref="B6:C6"/>
    <mergeCell ref="D6:E6"/>
    <mergeCell ref="B7:C7"/>
    <mergeCell ref="D7:E7"/>
    <mergeCell ref="B8:C8"/>
    <mergeCell ref="D8:E8"/>
    <mergeCell ref="B9:C9"/>
    <mergeCell ref="D9:E9"/>
    <mergeCell ref="B10:C10"/>
    <mergeCell ref="B11:C11"/>
    <mergeCell ref="H12:K12"/>
  </mergeCells>
  <conditionalFormatting sqref="I11:I15">
    <cfRule type="dataBar" priority="6">
      <dataBar>
        <cfvo type="min"/>
        <cfvo type="max"/>
        <color rgb="FF638EC6"/>
      </dataBar>
      <extLst>
        <ext xmlns:x14="http://schemas.microsoft.com/office/spreadsheetml/2009/9/main" uri="{B025F937-C7B1-47D3-B67F-A62EFF666E3E}">
          <x14:id>{6D6EFF4A-C1DD-486B-AAAF-AACE8BD78AD6}</x14:id>
        </ext>
      </extLst>
    </cfRule>
  </conditionalFormatting>
  <conditionalFormatting sqref="I19:I23">
    <cfRule type="dataBar" priority="3">
      <dataBar>
        <cfvo type="min"/>
        <cfvo type="max"/>
        <color rgb="FF63C384"/>
      </dataBar>
      <extLst>
        <ext xmlns:x14="http://schemas.microsoft.com/office/spreadsheetml/2009/9/main" uri="{B025F937-C7B1-47D3-B67F-A62EFF666E3E}">
          <x14:id>{97540B52-1FC7-4915-AF48-89EDEB415690}</x14:id>
        </ext>
      </extLst>
    </cfRule>
  </conditionalFormatting>
  <conditionalFormatting sqref="K11:K15">
    <cfRule type="dataBar" priority="5">
      <dataBar>
        <cfvo type="min"/>
        <cfvo type="max"/>
        <color rgb="FFD6007B"/>
      </dataBar>
      <extLst>
        <ext xmlns:x14="http://schemas.microsoft.com/office/spreadsheetml/2009/9/main" uri="{B025F937-C7B1-47D3-B67F-A62EFF666E3E}">
          <x14:id>{6C1F0A1C-CFC4-4819-B3DA-F9C533FB6DB8}</x14:id>
        </ext>
      </extLst>
    </cfRule>
  </conditionalFormatting>
  <conditionalFormatting sqref="K13:K17">
    <cfRule type="dataBar" priority="1">
      <dataBar>
        <cfvo type="min"/>
        <cfvo type="max"/>
        <color rgb="FF638EC6"/>
      </dataBar>
      <extLst>
        <ext xmlns:x14="http://schemas.microsoft.com/office/spreadsheetml/2009/9/main" uri="{B025F937-C7B1-47D3-B67F-A62EFF666E3E}">
          <x14:id>{A95B85BB-0EB1-40C9-A101-0DB310E0AFF1}</x14:id>
        </ext>
      </extLst>
    </cfRule>
    <cfRule type="dataBar" priority="4">
      <dataBar>
        <cfvo type="min"/>
        <cfvo type="max"/>
        <color rgb="FFFFB628"/>
      </dataBar>
      <extLst>
        <ext xmlns:x14="http://schemas.microsoft.com/office/spreadsheetml/2009/9/main" uri="{B025F937-C7B1-47D3-B67F-A62EFF666E3E}">
          <x14:id>{8F039A07-E4D6-410A-83F9-F3C00099A007}</x14:id>
        </ext>
      </extLst>
    </cfRule>
  </conditionalFormatting>
  <conditionalFormatting sqref="K19:K23">
    <cfRule type="dataBar" priority="2">
      <dataBar>
        <cfvo type="min"/>
        <cfvo type="max"/>
        <color rgb="FF63C384"/>
      </dataBar>
      <extLst>
        <ext xmlns:x14="http://schemas.microsoft.com/office/spreadsheetml/2009/9/main" uri="{B025F937-C7B1-47D3-B67F-A62EFF666E3E}">
          <x14:id>{A9FBFEBE-7062-4C65-B432-C5E7C496C2CF}</x14:id>
        </ext>
      </extLst>
    </cfRule>
  </conditionalFormatting>
  <dataValidations count="3">
    <dataValidation type="list" allowBlank="1" errorTitle="Valeur invalide" error="Veuillez choisir Oui ou Non." promptTitle="Sélection" prompt="Choisissez : Oui ou Non" sqref="D8" xr:uid="{BFF4C37E-8802-4F68-83A4-31F8C56E43AF}">
      <formula1>"Oui,Non"</formula1>
      <formula2>0</formula2>
    </dataValidation>
    <dataValidation type="list" allowBlank="1" errorTitle="Valeur invalide" error="Veuillez choisir une valeur dans la liste." promptTitle="Sélection" prompt="Choisissez : Etablissement support ou Etablissement partie au GHT" sqref="D7" xr:uid="{0D9677C0-F234-418D-9C41-C5EE39D2F592}">
      <formula1>"Etablissement support,Etablissement partie au GHT"</formula1>
      <formula2>0</formula2>
    </dataValidation>
    <dataValidation type="list" allowBlank="1" showInputMessage="1" showErrorMessage="1" sqref="H27:H52" xr:uid="{D8CC0FCB-5CC9-463E-916C-A46184561420}">
      <formula1>"Madame, Monsieur"</formula1>
    </dataValidation>
  </dataValidation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6D6EFF4A-C1DD-486B-AAAF-AACE8BD78AD6}">
            <x14:dataBar minLength="0" maxLength="100" border="1" negativeBarBorderColorSameAsPositive="0">
              <x14:cfvo type="autoMin"/>
              <x14:cfvo type="autoMax"/>
              <x14:borderColor rgb="FF638EC6"/>
              <x14:negativeFillColor rgb="FFFF0000"/>
              <x14:negativeBorderColor rgb="FFFF0000"/>
              <x14:axisColor rgb="FF000000"/>
            </x14:dataBar>
          </x14:cfRule>
          <xm:sqref>I11:I15</xm:sqref>
        </x14:conditionalFormatting>
        <x14:conditionalFormatting xmlns:xm="http://schemas.microsoft.com/office/excel/2006/main">
          <x14:cfRule type="dataBar" id="{97540B52-1FC7-4915-AF48-89EDEB415690}">
            <x14:dataBar minLength="0" maxLength="100" border="1" negativeBarBorderColorSameAsPositive="0">
              <x14:cfvo type="autoMin"/>
              <x14:cfvo type="autoMax"/>
              <x14:borderColor rgb="FF63C384"/>
              <x14:negativeFillColor rgb="FFFF0000"/>
              <x14:negativeBorderColor rgb="FFFF0000"/>
              <x14:axisColor rgb="FF000000"/>
            </x14:dataBar>
          </x14:cfRule>
          <xm:sqref>I19:I23</xm:sqref>
        </x14:conditionalFormatting>
        <x14:conditionalFormatting xmlns:xm="http://schemas.microsoft.com/office/excel/2006/main">
          <x14:cfRule type="dataBar" id="{6C1F0A1C-CFC4-4819-B3DA-F9C533FB6DB8}">
            <x14:dataBar minLength="0" maxLength="100" border="1" negativeBarBorderColorSameAsPositive="0">
              <x14:cfvo type="autoMin"/>
              <x14:cfvo type="autoMax"/>
              <x14:borderColor rgb="FFD6007B"/>
              <x14:negativeFillColor rgb="FFFF0000"/>
              <x14:negativeBorderColor rgb="FFFF0000"/>
              <x14:axisColor rgb="FF000000"/>
            </x14:dataBar>
          </x14:cfRule>
          <xm:sqref>K11:K15</xm:sqref>
        </x14:conditionalFormatting>
        <x14:conditionalFormatting xmlns:xm="http://schemas.microsoft.com/office/excel/2006/main">
          <x14:cfRule type="dataBar" id="{A95B85BB-0EB1-40C9-A101-0DB310E0AFF1}">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8F039A07-E4D6-410A-83F9-F3C00099A007}">
            <x14:dataBar minLength="0" maxLength="100" border="1" negativeBarBorderColorSameAsPositive="0">
              <x14:cfvo type="autoMin"/>
              <x14:cfvo type="autoMax"/>
              <x14:borderColor rgb="FFFFB628"/>
              <x14:negativeFillColor rgb="FFFF0000"/>
              <x14:negativeBorderColor rgb="FFFF0000"/>
              <x14:axisColor rgb="FF000000"/>
            </x14:dataBar>
          </x14:cfRule>
          <xm:sqref>K13:K17</xm:sqref>
        </x14:conditionalFormatting>
        <x14:conditionalFormatting xmlns:xm="http://schemas.microsoft.com/office/excel/2006/main">
          <x14:cfRule type="dataBar" id="{A9FBFEBE-7062-4C65-B432-C5E7C496C2CF}">
            <x14:dataBar minLength="0" maxLength="100" border="1" negativeBarBorderColorSameAsPositive="0">
              <x14:cfvo type="autoMin"/>
              <x14:cfvo type="autoMax"/>
              <x14:borderColor rgb="FF63C384"/>
              <x14:negativeFillColor rgb="FFFF0000"/>
              <x14:negativeBorderColor rgb="FFFF0000"/>
              <x14:axisColor rgb="FF000000"/>
            </x14:dataBar>
          </x14:cfRule>
          <xm:sqref>K19:K23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5DE99D26-DDE1-4210-B3CB-5BA729688451}">
          <x14:formula1>
            <xm:f>'Liste Groupes de fonctions'!$B$25:$B$29</xm:f>
          </x14:formula1>
          <xm:sqref>B27:B52</xm:sqref>
        </x14:dataValidation>
        <x14:dataValidation type="list" allowBlank="1" showInputMessage="1" showErrorMessage="1" xr:uid="{AF024A0A-6765-4A1C-BD80-BDD235907F8A}">
          <x14:formula1>
            <xm:f>'Liste Groupes de fonctions'!$B$2:$B$23</xm:f>
          </x14:formula1>
          <xm:sqref>C27:C52</xm:sqref>
        </x14:dataValidation>
        <x14:dataValidation type="list" allowBlank="1" showInputMessage="1" showErrorMessage="1" xr:uid="{0F3BA7C5-2C63-4C0C-9A68-7A5F6772241C}">
          <x14:formula1>
            <xm:f>Statut!$A$2:$A$10</xm:f>
          </x14:formula1>
          <xm:sqref>K27:K52</xm:sqref>
        </x14:dataValidation>
        <x14:dataValidation type="list" allowBlank="1" showInputMessage="1" showErrorMessage="1" xr:uid="{61E871E5-C3DA-4F72-8312-A44C8BD908C8}">
          <x14:formula1>
            <xm:f>'Liste motifs'!$B$3:$B$30</xm:f>
          </x14:formula1>
          <xm:sqref>F27:F52</xm:sqref>
        </x14:dataValidation>
        <x14:dataValidation type="list" allowBlank="1" showInputMessage="1" showErrorMessage="1" xr:uid="{F2FE4231-36FA-4A5E-933D-7872C693108D}">
          <x14:formula1>
            <xm:f>'Liste motifs'!$B$3:$B$30</xm:f>
          </x14:formula1>
          <xm:sqref>E27:E52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EA71-30DF-4E4E-96FC-A58E64388F01}">
  <dimension ref="A1:L53"/>
  <sheetViews>
    <sheetView zoomScale="90" zoomScaleNormal="90" workbookViewId="0">
      <selection activeCell="C27" sqref="C27:C52"/>
    </sheetView>
  </sheetViews>
  <sheetFormatPr baseColWidth="10" defaultRowHeight="15" x14ac:dyDescent="0.25"/>
  <cols>
    <col min="1" max="1" width="2.42578125" customWidth="1"/>
    <col min="2" max="2" width="7.5703125" customWidth="1"/>
    <col min="3" max="3" width="73" customWidth="1"/>
    <col min="4" max="4" width="38.5703125" customWidth="1"/>
    <col min="5" max="6" width="33.7109375" customWidth="1"/>
    <col min="7" max="7" width="40" customWidth="1"/>
    <col min="8" max="10" width="15.7109375" customWidth="1"/>
    <col min="11" max="11" width="20.140625" customWidth="1"/>
  </cols>
  <sheetData>
    <row r="1" spans="1:12" ht="15.75" thickBot="1" x14ac:dyDescent="0.3">
      <c r="A1" s="1"/>
      <c r="B1" s="1"/>
      <c r="C1" s="2"/>
      <c r="D1" s="1"/>
      <c r="E1" s="1"/>
      <c r="F1" s="1"/>
      <c r="G1" s="1"/>
      <c r="H1" s="1"/>
      <c r="I1" s="1"/>
      <c r="J1" s="1"/>
      <c r="K1" s="1"/>
      <c r="L1" s="1"/>
    </row>
    <row r="2" spans="1:12" ht="20.25" thickBot="1" x14ac:dyDescent="0.35">
      <c r="A2" s="1"/>
      <c r="B2" s="101" t="s">
        <v>0</v>
      </c>
      <c r="C2" s="102"/>
      <c r="D2" s="102"/>
      <c r="E2" s="102"/>
      <c r="F2" s="102"/>
      <c r="G2" s="102"/>
      <c r="H2" s="102"/>
      <c r="I2" s="102"/>
      <c r="J2" s="102"/>
      <c r="K2" s="103"/>
      <c r="L2" s="1"/>
    </row>
    <row r="3" spans="1:12" ht="15.75" thickBot="1" x14ac:dyDescent="0.3">
      <c r="A3" s="1"/>
      <c r="B3" s="1"/>
      <c r="C3" s="2"/>
      <c r="D3" s="1"/>
      <c r="E3" s="1"/>
      <c r="F3" s="1"/>
      <c r="G3" s="1"/>
      <c r="H3" s="1"/>
      <c r="I3" s="1"/>
      <c r="J3" s="1"/>
      <c r="K3" s="1"/>
      <c r="L3" s="1"/>
    </row>
    <row r="4" spans="1:12" ht="18" thickBot="1" x14ac:dyDescent="0.3">
      <c r="A4" s="1"/>
      <c r="B4" s="104" t="s">
        <v>1</v>
      </c>
      <c r="C4" s="105"/>
      <c r="D4" s="105"/>
      <c r="E4" s="106"/>
      <c r="F4" s="1"/>
      <c r="G4" s="107" t="s">
        <v>2</v>
      </c>
      <c r="H4" s="108"/>
      <c r="I4" s="108"/>
      <c r="J4" s="108"/>
      <c r="K4" s="109"/>
      <c r="L4" s="1"/>
    </row>
    <row r="5" spans="1:12" ht="16.5" x14ac:dyDescent="0.25">
      <c r="A5" s="1"/>
      <c r="B5" s="110" t="s">
        <v>3</v>
      </c>
      <c r="C5" s="111"/>
      <c r="D5" s="112"/>
      <c r="E5" s="113"/>
      <c r="F5" s="1"/>
      <c r="G5" s="114" t="s">
        <v>4</v>
      </c>
      <c r="H5" s="116" t="s">
        <v>5</v>
      </c>
      <c r="I5" s="116" t="s">
        <v>6</v>
      </c>
      <c r="J5" s="116" t="s">
        <v>7</v>
      </c>
      <c r="K5" s="118" t="s">
        <v>8</v>
      </c>
      <c r="L5" s="1"/>
    </row>
    <row r="6" spans="1:12" ht="16.5" x14ac:dyDescent="0.25">
      <c r="A6" s="1"/>
      <c r="B6" s="82" t="s">
        <v>9</v>
      </c>
      <c r="C6" s="83"/>
      <c r="D6" s="84" t="s">
        <v>10</v>
      </c>
      <c r="E6" s="85"/>
      <c r="F6" s="1"/>
      <c r="G6" s="115"/>
      <c r="H6" s="117"/>
      <c r="I6" s="117"/>
      <c r="J6" s="117"/>
      <c r="K6" s="119"/>
      <c r="L6" s="1"/>
    </row>
    <row r="7" spans="1:12" ht="16.5" x14ac:dyDescent="0.25">
      <c r="A7" s="1"/>
      <c r="B7" s="86" t="s">
        <v>11</v>
      </c>
      <c r="C7" s="87"/>
      <c r="D7" s="88"/>
      <c r="E7" s="88"/>
      <c r="F7" s="1" t="s">
        <v>12</v>
      </c>
      <c r="G7" s="5" t="s">
        <v>13</v>
      </c>
      <c r="H7" s="6" t="s">
        <v>12</v>
      </c>
      <c r="I7" s="6" t="s">
        <v>12</v>
      </c>
      <c r="J7" s="7" t="s">
        <v>12</v>
      </c>
      <c r="K7" s="8" t="s">
        <v>12</v>
      </c>
      <c r="L7" s="1"/>
    </row>
    <row r="8" spans="1:12" ht="16.5" x14ac:dyDescent="0.25">
      <c r="A8" s="1"/>
      <c r="B8" s="82" t="s">
        <v>14</v>
      </c>
      <c r="C8" s="83"/>
      <c r="D8" s="89"/>
      <c r="E8" s="89"/>
      <c r="F8" s="1"/>
      <c r="G8" s="9" t="s">
        <v>15</v>
      </c>
      <c r="H8" s="10"/>
      <c r="I8" s="10"/>
      <c r="J8" s="3"/>
      <c r="K8" s="4"/>
      <c r="L8" s="1"/>
    </row>
    <row r="9" spans="1:12" ht="17.25" thickBot="1" x14ac:dyDescent="0.3">
      <c r="A9" s="1"/>
      <c r="B9" s="90" t="s">
        <v>16</v>
      </c>
      <c r="C9" s="91"/>
      <c r="D9" s="92"/>
      <c r="E9" s="93"/>
      <c r="F9" s="1"/>
      <c r="G9" s="12" t="s">
        <v>17</v>
      </c>
      <c r="H9" s="13" t="s">
        <v>12</v>
      </c>
      <c r="I9" s="13" t="s">
        <v>12</v>
      </c>
      <c r="J9" s="14" t="s">
        <v>12</v>
      </c>
      <c r="K9" s="11" t="s">
        <v>12</v>
      </c>
      <c r="L9" s="1"/>
    </row>
    <row r="10" spans="1:12" ht="16.5" x14ac:dyDescent="0.25">
      <c r="A10" s="1"/>
      <c r="B10" s="94" t="s">
        <v>18</v>
      </c>
      <c r="C10" s="95"/>
      <c r="D10" s="15"/>
      <c r="E10" s="1"/>
      <c r="F10" s="1"/>
      <c r="G10" s="1"/>
      <c r="H10" s="1"/>
      <c r="I10" s="1"/>
      <c r="J10" s="1"/>
      <c r="K10" s="1"/>
      <c r="L10" s="1"/>
    </row>
    <row r="11" spans="1:12" ht="17.25" thickBot="1" x14ac:dyDescent="0.3">
      <c r="A11" s="1"/>
      <c r="B11" s="96" t="s">
        <v>19</v>
      </c>
      <c r="C11" s="97"/>
      <c r="D11" s="16"/>
      <c r="E11" s="1"/>
      <c r="F11" s="1"/>
      <c r="G11" s="1"/>
      <c r="H11" s="17"/>
      <c r="I11" s="1"/>
      <c r="J11" s="1"/>
      <c r="K11" s="1"/>
      <c r="L11" s="1"/>
    </row>
    <row r="12" spans="1:12" ht="16.5" thickTop="1" thickBot="1" x14ac:dyDescent="0.3">
      <c r="A12" s="1"/>
      <c r="B12" s="1"/>
      <c r="C12" s="2"/>
      <c r="D12" s="1"/>
      <c r="E12" s="1" t="s">
        <v>12</v>
      </c>
      <c r="F12" s="1"/>
      <c r="G12" s="18"/>
      <c r="H12" s="98" t="s">
        <v>20</v>
      </c>
      <c r="I12" s="99"/>
      <c r="J12" s="99"/>
      <c r="K12" s="100"/>
      <c r="L12" s="1"/>
    </row>
    <row r="13" spans="1:12" ht="15.75" thickTop="1" x14ac:dyDescent="0.25">
      <c r="A13" s="1"/>
      <c r="B13" s="1"/>
      <c r="C13" s="2"/>
      <c r="D13" s="1"/>
      <c r="E13" s="1"/>
      <c r="F13" s="1"/>
      <c r="G13" s="18"/>
      <c r="H13" s="19" t="s">
        <v>21</v>
      </c>
      <c r="I13" s="1"/>
      <c r="J13" s="1"/>
      <c r="K13" s="20">
        <f>COUNTIF(Tableau46[Groupe],"EF")</f>
        <v>0</v>
      </c>
      <c r="L13" s="1"/>
    </row>
    <row r="14" spans="1:12" x14ac:dyDescent="0.25">
      <c r="A14" s="1"/>
      <c r="B14" s="1"/>
      <c r="C14" s="2"/>
      <c r="D14" s="1"/>
      <c r="E14" s="1" t="s">
        <v>12</v>
      </c>
      <c r="F14" s="1"/>
      <c r="G14" s="18"/>
      <c r="H14" s="19" t="s">
        <v>22</v>
      </c>
      <c r="I14" s="1"/>
      <c r="J14" s="1"/>
      <c r="K14" s="21">
        <f>COUNTIF(Tableau46[Groupe],"G1")</f>
        <v>0</v>
      </c>
      <c r="L14" s="1"/>
    </row>
    <row r="15" spans="1:12" x14ac:dyDescent="0.25">
      <c r="A15" s="1"/>
      <c r="B15" s="1"/>
      <c r="C15" s="2"/>
      <c r="D15" s="1"/>
      <c r="E15" s="22"/>
      <c r="F15" s="1"/>
      <c r="G15" s="18"/>
      <c r="H15" s="19" t="s">
        <v>23</v>
      </c>
      <c r="I15" s="1"/>
      <c r="J15" s="1"/>
      <c r="K15" s="21">
        <f>COUNTIF(Tableau46[Groupe],"G2")</f>
        <v>0</v>
      </c>
      <c r="L15" s="1"/>
    </row>
    <row r="16" spans="1:12" x14ac:dyDescent="0.25">
      <c r="A16" s="1"/>
      <c r="B16" s="1"/>
      <c r="C16" s="2"/>
      <c r="D16" s="1"/>
      <c r="E16" s="1"/>
      <c r="F16" s="1"/>
      <c r="G16" s="1"/>
      <c r="H16" s="19" t="s">
        <v>24</v>
      </c>
      <c r="I16" s="2"/>
      <c r="J16" s="23"/>
      <c r="K16" s="21">
        <f>COUNTIF(Tableau46[Groupe],"G3")</f>
        <v>0</v>
      </c>
      <c r="L16" s="1"/>
    </row>
    <row r="17" spans="1:12" ht="15.75" thickBot="1" x14ac:dyDescent="0.3">
      <c r="A17" s="1"/>
      <c r="B17" s="1"/>
      <c r="C17" s="2"/>
      <c r="D17" s="1"/>
      <c r="E17" s="1"/>
      <c r="F17" s="22"/>
      <c r="G17" s="1"/>
      <c r="H17" s="24" t="s">
        <v>25</v>
      </c>
      <c r="I17" s="25"/>
      <c r="J17" s="26"/>
      <c r="K17" s="27">
        <f>COUNTIF(Tableau46[Groupe],"G4")</f>
        <v>0</v>
      </c>
      <c r="L17" s="1"/>
    </row>
    <row r="18" spans="1:12" ht="16.5" thickTop="1" thickBot="1" x14ac:dyDescent="0.3">
      <c r="A18" s="1"/>
      <c r="B18" s="1"/>
      <c r="C18" s="2"/>
      <c r="D18" s="1"/>
      <c r="E18" s="1"/>
      <c r="F18" s="1"/>
      <c r="G18" s="1"/>
      <c r="H18" s="28"/>
      <c r="I18" s="29" t="s">
        <v>26</v>
      </c>
      <c r="J18" s="28"/>
      <c r="K18" s="29" t="s">
        <v>27</v>
      </c>
      <c r="L18" s="1"/>
    </row>
    <row r="19" spans="1:12" ht="15.75" thickTop="1" x14ac:dyDescent="0.25">
      <c r="A19" s="1"/>
      <c r="B19" s="1"/>
      <c r="C19" s="2"/>
      <c r="D19" s="1"/>
      <c r="E19" s="1"/>
      <c r="F19" s="1"/>
      <c r="G19" s="1"/>
      <c r="H19" s="30" t="s">
        <v>21</v>
      </c>
      <c r="I19" s="31">
        <f>COUNTIFS(Tableau46[Groupe],"EF",Tableau46[Civilité],"Monsieur")</f>
        <v>0</v>
      </c>
      <c r="J19" s="32"/>
      <c r="K19" s="20">
        <f>COUNTIFS(Tableau46[Groupe],"EF",Tableau46[Civilité],"Madame")</f>
        <v>0</v>
      </c>
      <c r="L19" s="1"/>
    </row>
    <row r="20" spans="1:12" x14ac:dyDescent="0.25">
      <c r="A20" s="1"/>
      <c r="B20" s="1"/>
      <c r="C20" s="2"/>
      <c r="D20" s="1"/>
      <c r="E20" s="1"/>
      <c r="F20" s="1"/>
      <c r="G20" s="1"/>
      <c r="H20" s="19" t="s">
        <v>22</v>
      </c>
      <c r="I20" s="33">
        <f>COUNTIFS(Tableau46[Groupe],"G1",Tableau46[Civilité],"Monsieur")</f>
        <v>0</v>
      </c>
      <c r="J20" s="1"/>
      <c r="K20" s="21">
        <f>COUNTIFS(Tableau46[Groupe],"G1",Tableau46[Civilité],"Madame")</f>
        <v>0</v>
      </c>
      <c r="L20" s="1"/>
    </row>
    <row r="21" spans="1:12" ht="15.75" x14ac:dyDescent="0.25">
      <c r="A21" s="1"/>
      <c r="B21" s="34"/>
      <c r="C21" s="34"/>
      <c r="D21" s="35"/>
      <c r="E21" s="1"/>
      <c r="F21" s="1"/>
      <c r="G21" s="1"/>
      <c r="H21" s="19" t="s">
        <v>23</v>
      </c>
      <c r="I21" s="33">
        <f>COUNTIFS(Tableau46[Groupe],"G2",Tableau46[Civilité],"Monsieur")</f>
        <v>0</v>
      </c>
      <c r="J21" s="1"/>
      <c r="K21" s="21">
        <f>COUNTIFS(Tableau46[Groupe],"G2",Tableau46[Civilité],"Madame")</f>
        <v>0</v>
      </c>
      <c r="L21" s="1"/>
    </row>
    <row r="22" spans="1:12" ht="15.75" x14ac:dyDescent="0.25">
      <c r="A22" s="1"/>
      <c r="B22" s="34"/>
      <c r="C22" s="34"/>
      <c r="D22" s="35"/>
      <c r="E22" s="1"/>
      <c r="F22" s="1"/>
      <c r="G22" s="1"/>
      <c r="H22" s="19" t="s">
        <v>24</v>
      </c>
      <c r="I22" s="33">
        <f>COUNTIFS(Tableau46[Groupe],"G3",Tableau46[Civilité],"Monsieur")</f>
        <v>0</v>
      </c>
      <c r="J22" s="23"/>
      <c r="K22" s="21">
        <f>COUNTIFS(Tableau46[Groupe],"G3",Tableau46[Civilité],"Madame")</f>
        <v>0</v>
      </c>
      <c r="L22" s="1"/>
    </row>
    <row r="23" spans="1:12" ht="16.5" thickBot="1" x14ac:dyDescent="0.3">
      <c r="A23" s="1"/>
      <c r="B23" s="34"/>
      <c r="C23" s="34"/>
      <c r="D23" s="35"/>
      <c r="E23" s="1"/>
      <c r="F23" s="1"/>
      <c r="G23" s="1"/>
      <c r="H23" s="24" t="s">
        <v>25</v>
      </c>
      <c r="I23" s="36">
        <f>COUNTIFS(Tableau46[Groupe],"G4",Tableau46[Civilité],"Monsieur")</f>
        <v>0</v>
      </c>
      <c r="J23" s="26"/>
      <c r="K23" s="27">
        <f>COUNTIFS(Tableau46[Groupe],"G4",Tableau46[Civilité],"Madame")</f>
        <v>0</v>
      </c>
      <c r="L23" s="1"/>
    </row>
    <row r="24" spans="1:12" ht="16.5" thickTop="1" thickBot="1" x14ac:dyDescent="0.3">
      <c r="A24" s="1"/>
      <c r="B24" s="1"/>
      <c r="C24" s="2"/>
      <c r="D24" s="1"/>
      <c r="E24" s="1"/>
      <c r="F24" s="1"/>
      <c r="G24" s="1"/>
      <c r="H24" s="1"/>
      <c r="I24" s="1"/>
      <c r="J24" s="1"/>
      <c r="K24" s="1"/>
      <c r="L24" s="1"/>
    </row>
    <row r="25" spans="1:12" ht="18" thickTop="1" x14ac:dyDescent="0.25">
      <c r="A25" s="1"/>
      <c r="B25" s="79" t="s">
        <v>29</v>
      </c>
      <c r="C25" s="80"/>
      <c r="D25" s="80"/>
      <c r="E25" s="80"/>
      <c r="F25" s="80"/>
      <c r="G25" s="81"/>
      <c r="H25" s="79" t="s">
        <v>30</v>
      </c>
      <c r="I25" s="80"/>
      <c r="J25" s="80"/>
      <c r="K25" s="81"/>
      <c r="L25" s="1"/>
    </row>
    <row r="26" spans="1:12" ht="15.75" x14ac:dyDescent="0.25">
      <c r="A26" s="1"/>
      <c r="B26" s="55" t="s">
        <v>31</v>
      </c>
      <c r="C26" s="56" t="s">
        <v>32</v>
      </c>
      <c r="D26" s="57" t="s">
        <v>33</v>
      </c>
      <c r="E26" s="57" t="s">
        <v>137</v>
      </c>
      <c r="F26" s="57" t="s">
        <v>138</v>
      </c>
      <c r="G26" s="57" t="s">
        <v>34</v>
      </c>
      <c r="H26" s="56" t="s">
        <v>35</v>
      </c>
      <c r="I26" s="57" t="s">
        <v>36</v>
      </c>
      <c r="J26" s="57" t="s">
        <v>37</v>
      </c>
      <c r="K26" s="58" t="s">
        <v>141</v>
      </c>
      <c r="L26" s="1"/>
    </row>
    <row r="27" spans="1:12" ht="16.5" x14ac:dyDescent="0.25">
      <c r="A27" s="1"/>
      <c r="B27" s="37"/>
      <c r="C27" s="38"/>
      <c r="D27" s="39"/>
      <c r="E27" s="39"/>
      <c r="F27" s="39"/>
      <c r="G27" s="39"/>
      <c r="H27" s="40"/>
      <c r="I27" s="41"/>
      <c r="J27" s="41"/>
      <c r="K27" s="42"/>
      <c r="L27" s="1"/>
    </row>
    <row r="28" spans="1:12" ht="16.5" x14ac:dyDescent="0.25">
      <c r="A28" s="1"/>
      <c r="B28" s="37"/>
      <c r="C28" s="38"/>
      <c r="D28" s="39"/>
      <c r="E28" s="39"/>
      <c r="F28" s="39"/>
      <c r="G28" s="39"/>
      <c r="H28" s="40"/>
      <c r="K28" s="42"/>
      <c r="L28" s="1"/>
    </row>
    <row r="29" spans="1:12" ht="17.25" customHeight="1" x14ac:dyDescent="0.25">
      <c r="A29" s="1"/>
      <c r="B29" s="37"/>
      <c r="C29" s="38"/>
      <c r="D29" s="39"/>
      <c r="E29" s="39"/>
      <c r="F29" s="39"/>
      <c r="G29" s="39"/>
      <c r="H29" s="40"/>
      <c r="K29" s="42"/>
      <c r="L29" s="1"/>
    </row>
    <row r="30" spans="1:12" ht="16.5" x14ac:dyDescent="0.25">
      <c r="A30" s="1"/>
      <c r="B30" s="37"/>
      <c r="C30" s="38"/>
      <c r="D30" s="39"/>
      <c r="E30" s="39"/>
      <c r="F30" s="39"/>
      <c r="G30" s="39"/>
      <c r="H30" s="40"/>
      <c r="K30" s="42"/>
      <c r="L30" s="1"/>
    </row>
    <row r="31" spans="1:12" ht="16.5" x14ac:dyDescent="0.25">
      <c r="A31" s="1"/>
      <c r="B31" s="37"/>
      <c r="C31" s="38"/>
      <c r="D31" s="39"/>
      <c r="E31" s="39"/>
      <c r="F31" s="39"/>
      <c r="G31" s="39"/>
      <c r="H31" s="40"/>
      <c r="K31" s="42"/>
      <c r="L31" s="1"/>
    </row>
    <row r="32" spans="1:12" ht="16.5" x14ac:dyDescent="0.3">
      <c r="A32" s="1"/>
      <c r="B32" s="37"/>
      <c r="C32" s="38"/>
      <c r="D32" s="43"/>
      <c r="E32" s="43"/>
      <c r="F32" s="43"/>
      <c r="G32" s="43"/>
      <c r="H32" s="40"/>
      <c r="K32" s="42"/>
      <c r="L32" s="1"/>
    </row>
    <row r="33" spans="1:12" ht="16.5" x14ac:dyDescent="0.3">
      <c r="A33" s="1"/>
      <c r="B33" s="37"/>
      <c r="C33" s="38"/>
      <c r="D33" s="43"/>
      <c r="E33" s="43"/>
      <c r="F33" s="43"/>
      <c r="G33" s="43"/>
      <c r="H33" s="40"/>
      <c r="K33" s="42"/>
      <c r="L33" s="1"/>
    </row>
    <row r="34" spans="1:12" ht="16.5" x14ac:dyDescent="0.3">
      <c r="A34" s="1"/>
      <c r="B34" s="37"/>
      <c r="C34" s="38"/>
      <c r="D34" s="43"/>
      <c r="E34" s="43"/>
      <c r="F34" s="43"/>
      <c r="G34" s="43"/>
      <c r="H34" s="40"/>
      <c r="K34" s="42"/>
      <c r="L34" s="1"/>
    </row>
    <row r="35" spans="1:12" ht="16.5" x14ac:dyDescent="0.3">
      <c r="A35" s="1"/>
      <c r="B35" s="37"/>
      <c r="C35" s="38"/>
      <c r="D35" s="43"/>
      <c r="E35" s="43"/>
      <c r="F35" s="43"/>
      <c r="G35" s="43"/>
      <c r="H35" s="40"/>
      <c r="K35" s="42"/>
      <c r="L35" s="1"/>
    </row>
    <row r="36" spans="1:12" ht="16.5" x14ac:dyDescent="0.3">
      <c r="A36" s="1"/>
      <c r="B36" s="37"/>
      <c r="C36" s="38"/>
      <c r="D36" s="43"/>
      <c r="E36" s="43"/>
      <c r="F36" s="43"/>
      <c r="G36" s="43"/>
      <c r="H36" s="40"/>
      <c r="K36" s="42"/>
      <c r="L36" s="1"/>
    </row>
    <row r="37" spans="1:12" ht="16.5" x14ac:dyDescent="0.25">
      <c r="A37" s="1"/>
      <c r="B37" s="37"/>
      <c r="C37" s="38"/>
      <c r="H37" s="40"/>
      <c r="K37" s="42"/>
      <c r="L37" s="1"/>
    </row>
    <row r="38" spans="1:12" ht="16.5" x14ac:dyDescent="0.25">
      <c r="A38" s="1"/>
      <c r="B38" s="37"/>
      <c r="C38" s="38"/>
      <c r="H38" s="40"/>
      <c r="K38" s="42"/>
      <c r="L38" s="1"/>
    </row>
    <row r="39" spans="1:12" ht="16.5" x14ac:dyDescent="0.25">
      <c r="A39" s="1"/>
      <c r="B39" s="37"/>
      <c r="C39" s="38"/>
      <c r="H39" s="40"/>
      <c r="K39" s="42"/>
      <c r="L39" s="1"/>
    </row>
    <row r="40" spans="1:12" ht="16.5" x14ac:dyDescent="0.25">
      <c r="A40" s="1"/>
      <c r="B40" s="37"/>
      <c r="C40" s="44"/>
      <c r="H40" s="40"/>
      <c r="K40" s="42"/>
      <c r="L40" s="1"/>
    </row>
    <row r="41" spans="1:12" ht="16.5" x14ac:dyDescent="0.25">
      <c r="A41" s="1"/>
      <c r="B41" s="37"/>
      <c r="C41" s="44"/>
      <c r="H41" s="40"/>
      <c r="K41" s="42"/>
      <c r="L41" s="1"/>
    </row>
    <row r="42" spans="1:12" ht="16.5" x14ac:dyDescent="0.25">
      <c r="A42" s="1"/>
      <c r="B42" s="37"/>
      <c r="C42" s="44"/>
      <c r="H42" s="40"/>
      <c r="K42" s="42"/>
      <c r="L42" s="1"/>
    </row>
    <row r="43" spans="1:12" ht="16.5" x14ac:dyDescent="0.25">
      <c r="A43" s="1"/>
      <c r="B43" s="37"/>
      <c r="C43" s="44"/>
      <c r="H43" s="40"/>
      <c r="K43" s="42"/>
      <c r="L43" s="1"/>
    </row>
    <row r="44" spans="1:12" ht="16.5" x14ac:dyDescent="0.25">
      <c r="A44" s="1"/>
      <c r="B44" s="37"/>
      <c r="C44" s="44"/>
      <c r="H44" s="40"/>
      <c r="K44" s="42"/>
      <c r="L44" s="1"/>
    </row>
    <row r="45" spans="1:12" ht="16.5" x14ac:dyDescent="0.25">
      <c r="A45" s="1"/>
      <c r="B45" s="37"/>
      <c r="C45" s="44"/>
      <c r="H45" s="40"/>
      <c r="K45" s="42"/>
      <c r="L45" s="1"/>
    </row>
    <row r="46" spans="1:12" ht="16.5" x14ac:dyDescent="0.25">
      <c r="A46" s="1"/>
      <c r="B46" s="37"/>
      <c r="C46" s="44"/>
      <c r="H46" s="40"/>
      <c r="K46" s="42"/>
      <c r="L46" s="1"/>
    </row>
    <row r="47" spans="1:12" ht="16.5" x14ac:dyDescent="0.25">
      <c r="A47" s="1"/>
      <c r="B47" s="37"/>
      <c r="C47" s="44"/>
      <c r="H47" s="40"/>
      <c r="K47" s="42"/>
      <c r="L47" s="1"/>
    </row>
    <row r="48" spans="1:12" ht="16.5" x14ac:dyDescent="0.25">
      <c r="A48" s="1"/>
      <c r="B48" s="37"/>
      <c r="C48" s="44"/>
      <c r="H48" s="40"/>
      <c r="K48" s="42"/>
      <c r="L48" s="1"/>
    </row>
    <row r="49" spans="1:12" ht="16.5" x14ac:dyDescent="0.25">
      <c r="A49" s="1"/>
      <c r="B49" s="37"/>
      <c r="C49" s="44"/>
      <c r="H49" s="40"/>
      <c r="K49" s="42"/>
      <c r="L49" s="1"/>
    </row>
    <row r="50" spans="1:12" ht="16.5" x14ac:dyDescent="0.25">
      <c r="A50" s="18"/>
      <c r="B50" s="37"/>
      <c r="C50" s="44"/>
      <c r="H50" s="40"/>
      <c r="K50" s="42"/>
      <c r="L50" s="1"/>
    </row>
    <row r="51" spans="1:12" ht="16.5" x14ac:dyDescent="0.25">
      <c r="A51" s="18"/>
      <c r="B51" s="46"/>
      <c r="C51" s="47"/>
      <c r="G51" s="45"/>
      <c r="H51" s="39"/>
      <c r="K51" s="48"/>
      <c r="L51" s="1"/>
    </row>
    <row r="52" spans="1:12" ht="17.25" thickBot="1" x14ac:dyDescent="0.3">
      <c r="A52" s="1"/>
      <c r="B52" s="49"/>
      <c r="C52" s="50"/>
      <c r="D52" s="51"/>
      <c r="E52" s="51"/>
      <c r="F52" s="51"/>
      <c r="G52" s="59"/>
      <c r="H52" s="52"/>
      <c r="I52" s="53"/>
      <c r="J52" s="53"/>
      <c r="K52" s="54"/>
      <c r="L52" s="1"/>
    </row>
    <row r="53" spans="1:12" ht="15.75" thickTop="1" x14ac:dyDescent="0.25">
      <c r="A53" s="1"/>
      <c r="B53" s="1"/>
      <c r="C53" s="1"/>
      <c r="D53" s="1"/>
      <c r="E53" s="1"/>
      <c r="F53" s="1"/>
      <c r="G53" s="1"/>
      <c r="H53" s="1"/>
      <c r="I53" s="1"/>
      <c r="J53" s="1"/>
      <c r="K53" s="1"/>
      <c r="L53" s="1"/>
    </row>
  </sheetData>
  <mergeCells count="23">
    <mergeCell ref="B2:K2"/>
    <mergeCell ref="B4:E4"/>
    <mergeCell ref="G4:K4"/>
    <mergeCell ref="B5:C5"/>
    <mergeCell ref="D5:E5"/>
    <mergeCell ref="G5:G6"/>
    <mergeCell ref="H5:H6"/>
    <mergeCell ref="I5:I6"/>
    <mergeCell ref="J5:J6"/>
    <mergeCell ref="K5:K6"/>
    <mergeCell ref="B25:G25"/>
    <mergeCell ref="H25:K25"/>
    <mergeCell ref="B6:C6"/>
    <mergeCell ref="D6:E6"/>
    <mergeCell ref="B7:C7"/>
    <mergeCell ref="D7:E7"/>
    <mergeCell ref="B8:C8"/>
    <mergeCell ref="D8:E8"/>
    <mergeCell ref="B9:C9"/>
    <mergeCell ref="D9:E9"/>
    <mergeCell ref="B10:C10"/>
    <mergeCell ref="B11:C11"/>
    <mergeCell ref="H12:K12"/>
  </mergeCells>
  <conditionalFormatting sqref="I11:I15">
    <cfRule type="dataBar" priority="6">
      <dataBar>
        <cfvo type="min"/>
        <cfvo type="max"/>
        <color rgb="FF638EC6"/>
      </dataBar>
      <extLst>
        <ext xmlns:x14="http://schemas.microsoft.com/office/spreadsheetml/2009/9/main" uri="{B025F937-C7B1-47D3-B67F-A62EFF666E3E}">
          <x14:id>{E3FF7BAF-1B83-4209-8786-9692FA52EA9F}</x14:id>
        </ext>
      </extLst>
    </cfRule>
  </conditionalFormatting>
  <conditionalFormatting sqref="I19:I23">
    <cfRule type="dataBar" priority="3">
      <dataBar>
        <cfvo type="min"/>
        <cfvo type="max"/>
        <color rgb="FF63C384"/>
      </dataBar>
      <extLst>
        <ext xmlns:x14="http://schemas.microsoft.com/office/spreadsheetml/2009/9/main" uri="{B025F937-C7B1-47D3-B67F-A62EFF666E3E}">
          <x14:id>{61E1B926-E689-4F08-ABE2-EC92328304B6}</x14:id>
        </ext>
      </extLst>
    </cfRule>
  </conditionalFormatting>
  <conditionalFormatting sqref="K11:K15">
    <cfRule type="dataBar" priority="5">
      <dataBar>
        <cfvo type="min"/>
        <cfvo type="max"/>
        <color rgb="FFD6007B"/>
      </dataBar>
      <extLst>
        <ext xmlns:x14="http://schemas.microsoft.com/office/spreadsheetml/2009/9/main" uri="{B025F937-C7B1-47D3-B67F-A62EFF666E3E}">
          <x14:id>{A1FE3536-C23C-45C5-AF14-8171C2719AA7}</x14:id>
        </ext>
      </extLst>
    </cfRule>
  </conditionalFormatting>
  <conditionalFormatting sqref="K13:K17">
    <cfRule type="dataBar" priority="1">
      <dataBar>
        <cfvo type="min"/>
        <cfvo type="max"/>
        <color rgb="FF638EC6"/>
      </dataBar>
      <extLst>
        <ext xmlns:x14="http://schemas.microsoft.com/office/spreadsheetml/2009/9/main" uri="{B025F937-C7B1-47D3-B67F-A62EFF666E3E}">
          <x14:id>{DD286DAE-7730-4E0C-A562-3D0A75E74EBF}</x14:id>
        </ext>
      </extLst>
    </cfRule>
    <cfRule type="dataBar" priority="4">
      <dataBar>
        <cfvo type="min"/>
        <cfvo type="max"/>
        <color rgb="FFFFB628"/>
      </dataBar>
      <extLst>
        <ext xmlns:x14="http://schemas.microsoft.com/office/spreadsheetml/2009/9/main" uri="{B025F937-C7B1-47D3-B67F-A62EFF666E3E}">
          <x14:id>{0200E0EE-1055-4501-8F93-E9DEA6372D79}</x14:id>
        </ext>
      </extLst>
    </cfRule>
  </conditionalFormatting>
  <conditionalFormatting sqref="K19:K23">
    <cfRule type="dataBar" priority="2">
      <dataBar>
        <cfvo type="min"/>
        <cfvo type="max"/>
        <color rgb="FF63C384"/>
      </dataBar>
      <extLst>
        <ext xmlns:x14="http://schemas.microsoft.com/office/spreadsheetml/2009/9/main" uri="{B025F937-C7B1-47D3-B67F-A62EFF666E3E}">
          <x14:id>{56B01F4A-89DA-43DB-A1C8-7D2BCFFFDEFC}</x14:id>
        </ext>
      </extLst>
    </cfRule>
  </conditionalFormatting>
  <dataValidations count="3">
    <dataValidation type="list" allowBlank="1" showInputMessage="1" showErrorMessage="1" sqref="H27:H52" xr:uid="{52D30109-15DF-4801-9AAC-DCC39428A297}">
      <formula1>"Madame, Monsieur"</formula1>
    </dataValidation>
    <dataValidation type="list" allowBlank="1" errorTitle="Valeur invalide" error="Veuillez choisir une valeur dans la liste." promptTitle="Sélection" prompt="Choisissez : Etablissement support ou Etablissement partie au GHT" sqref="D7" xr:uid="{C3044D7B-74AA-4EE3-A23B-554BF1D963C6}">
      <formula1>"Etablissement support,Etablissement partie au GHT"</formula1>
      <formula2>0</formula2>
    </dataValidation>
    <dataValidation type="list" allowBlank="1" errorTitle="Valeur invalide" error="Veuillez choisir Oui ou Non." promptTitle="Sélection" prompt="Choisissez : Oui ou Non" sqref="D8" xr:uid="{F3946BC2-469F-4302-9D7B-EF35E8A41F4C}">
      <formula1>"Oui,Non"</formula1>
      <formula2>0</formula2>
    </dataValidation>
  </dataValidation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3FF7BAF-1B83-4209-8786-9692FA52EA9F}">
            <x14:dataBar minLength="0" maxLength="100" border="1" negativeBarBorderColorSameAsPositive="0">
              <x14:cfvo type="autoMin"/>
              <x14:cfvo type="autoMax"/>
              <x14:borderColor rgb="FF638EC6"/>
              <x14:negativeFillColor rgb="FFFF0000"/>
              <x14:negativeBorderColor rgb="FFFF0000"/>
              <x14:axisColor rgb="FF000000"/>
            </x14:dataBar>
          </x14:cfRule>
          <xm:sqref>I11:I15</xm:sqref>
        </x14:conditionalFormatting>
        <x14:conditionalFormatting xmlns:xm="http://schemas.microsoft.com/office/excel/2006/main">
          <x14:cfRule type="dataBar" id="{61E1B926-E689-4F08-ABE2-EC92328304B6}">
            <x14:dataBar minLength="0" maxLength="100" border="1" negativeBarBorderColorSameAsPositive="0">
              <x14:cfvo type="autoMin"/>
              <x14:cfvo type="autoMax"/>
              <x14:borderColor rgb="FF63C384"/>
              <x14:negativeFillColor rgb="FFFF0000"/>
              <x14:negativeBorderColor rgb="FFFF0000"/>
              <x14:axisColor rgb="FF000000"/>
            </x14:dataBar>
          </x14:cfRule>
          <xm:sqref>I19:I23</xm:sqref>
        </x14:conditionalFormatting>
        <x14:conditionalFormatting xmlns:xm="http://schemas.microsoft.com/office/excel/2006/main">
          <x14:cfRule type="dataBar" id="{A1FE3536-C23C-45C5-AF14-8171C2719AA7}">
            <x14:dataBar minLength="0" maxLength="100" border="1" negativeBarBorderColorSameAsPositive="0">
              <x14:cfvo type="autoMin"/>
              <x14:cfvo type="autoMax"/>
              <x14:borderColor rgb="FFD6007B"/>
              <x14:negativeFillColor rgb="FFFF0000"/>
              <x14:negativeBorderColor rgb="FFFF0000"/>
              <x14:axisColor rgb="FF000000"/>
            </x14:dataBar>
          </x14:cfRule>
          <xm:sqref>K11:K15</xm:sqref>
        </x14:conditionalFormatting>
        <x14:conditionalFormatting xmlns:xm="http://schemas.microsoft.com/office/excel/2006/main">
          <x14:cfRule type="dataBar" id="{DD286DAE-7730-4E0C-A562-3D0A75E74EBF}">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0200E0EE-1055-4501-8F93-E9DEA6372D79}">
            <x14:dataBar minLength="0" maxLength="100" border="1" negativeBarBorderColorSameAsPositive="0">
              <x14:cfvo type="autoMin"/>
              <x14:cfvo type="autoMax"/>
              <x14:borderColor rgb="FFFFB628"/>
              <x14:negativeFillColor rgb="FFFF0000"/>
              <x14:negativeBorderColor rgb="FFFF0000"/>
              <x14:axisColor rgb="FF000000"/>
            </x14:dataBar>
          </x14:cfRule>
          <xm:sqref>K13:K17</xm:sqref>
        </x14:conditionalFormatting>
        <x14:conditionalFormatting xmlns:xm="http://schemas.microsoft.com/office/excel/2006/main">
          <x14:cfRule type="dataBar" id="{56B01F4A-89DA-43DB-A1C8-7D2BCFFFDEFC}">
            <x14:dataBar minLength="0" maxLength="100" border="1" negativeBarBorderColorSameAsPositive="0">
              <x14:cfvo type="autoMin"/>
              <x14:cfvo type="autoMax"/>
              <x14:borderColor rgb="FF63C384"/>
              <x14:negativeFillColor rgb="FFFF0000"/>
              <x14:negativeBorderColor rgb="FFFF0000"/>
              <x14:axisColor rgb="FF000000"/>
            </x14:dataBar>
          </x14:cfRule>
          <xm:sqref>K19:K23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A449AF38-69F4-4B4A-8043-338332A0A2D2}">
          <x14:formula1>
            <xm:f>Statut!$A$2:$A$10</xm:f>
          </x14:formula1>
          <xm:sqref>K27:K52</xm:sqref>
        </x14:dataValidation>
        <x14:dataValidation type="list" allowBlank="1" showInputMessage="1" showErrorMessage="1" xr:uid="{AA490B7D-4F28-49BB-A297-DACF2C74F736}">
          <x14:formula1>
            <xm:f>'Liste Groupes de fonctions'!$B$2:$B$23</xm:f>
          </x14:formula1>
          <xm:sqref>C27:C52</xm:sqref>
        </x14:dataValidation>
        <x14:dataValidation type="list" allowBlank="1" showInputMessage="1" showErrorMessage="1" xr:uid="{78635A24-D11E-41BC-AC65-C9D4F8FA9292}">
          <x14:formula1>
            <xm:f>'Liste Groupes de fonctions'!$B$25:$B$29</xm:f>
          </x14:formula1>
          <xm:sqref>B27:B52</xm:sqref>
        </x14:dataValidation>
        <x14:dataValidation type="list" allowBlank="1" showInputMessage="1" showErrorMessage="1" xr:uid="{EC42396C-8384-41FA-96DF-EBD571ADBC20}">
          <x14:formula1>
            <xm:f>'Liste motifs'!$B$3:$B$30</xm:f>
          </x14:formula1>
          <xm:sqref>F27:F52</xm:sqref>
        </x14:dataValidation>
        <x14:dataValidation type="list" allowBlank="1" showInputMessage="1" showErrorMessage="1" xr:uid="{19225876-22A0-4F8C-940A-0D7E4C353183}">
          <x14:formula1>
            <xm:f>'Liste motifs'!$B$3:$B$30</xm:f>
          </x14:formula1>
          <xm:sqref>E27:E52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591F-F832-4E1F-9AF0-DC5AE22EE332}">
  <dimension ref="A1:L53"/>
  <sheetViews>
    <sheetView zoomScale="90" zoomScaleNormal="90" workbookViewId="0">
      <selection activeCell="C27" sqref="C27:C52"/>
    </sheetView>
  </sheetViews>
  <sheetFormatPr baseColWidth="10" defaultRowHeight="15" x14ac:dyDescent="0.25"/>
  <cols>
    <col min="1" max="1" width="2.42578125" customWidth="1"/>
    <col min="2" max="2" width="7.5703125" customWidth="1"/>
    <col min="3" max="3" width="73" customWidth="1"/>
    <col min="4" max="4" width="38.5703125" customWidth="1"/>
    <col min="5" max="6" width="33.7109375" customWidth="1"/>
    <col min="7" max="7" width="40" customWidth="1"/>
    <col min="8" max="10" width="15.7109375" customWidth="1"/>
    <col min="11" max="11" width="20.140625" customWidth="1"/>
  </cols>
  <sheetData>
    <row r="1" spans="1:12" ht="15.75" thickBot="1" x14ac:dyDescent="0.3">
      <c r="A1" s="1"/>
      <c r="B1" s="1"/>
      <c r="C1" s="2"/>
      <c r="D1" s="1"/>
      <c r="E1" s="1"/>
      <c r="F1" s="1"/>
      <c r="G1" s="1"/>
      <c r="H1" s="1"/>
      <c r="I1" s="1"/>
      <c r="J1" s="1"/>
      <c r="K1" s="1"/>
      <c r="L1" s="1"/>
    </row>
    <row r="2" spans="1:12" ht="20.25" thickBot="1" x14ac:dyDescent="0.35">
      <c r="A2" s="1"/>
      <c r="B2" s="101" t="s">
        <v>0</v>
      </c>
      <c r="C2" s="102"/>
      <c r="D2" s="102"/>
      <c r="E2" s="102"/>
      <c r="F2" s="102"/>
      <c r="G2" s="102"/>
      <c r="H2" s="102"/>
      <c r="I2" s="102"/>
      <c r="J2" s="102"/>
      <c r="K2" s="103"/>
      <c r="L2" s="1"/>
    </row>
    <row r="3" spans="1:12" ht="15.75" thickBot="1" x14ac:dyDescent="0.3">
      <c r="A3" s="1"/>
      <c r="B3" s="1"/>
      <c r="C3" s="2"/>
      <c r="D3" s="1"/>
      <c r="E3" s="1"/>
      <c r="F3" s="1"/>
      <c r="G3" s="1"/>
      <c r="H3" s="1"/>
      <c r="I3" s="1"/>
      <c r="J3" s="1"/>
      <c r="K3" s="1"/>
      <c r="L3" s="1"/>
    </row>
    <row r="4" spans="1:12" ht="18" thickBot="1" x14ac:dyDescent="0.3">
      <c r="A4" s="1"/>
      <c r="B4" s="104" t="s">
        <v>1</v>
      </c>
      <c r="C4" s="105"/>
      <c r="D4" s="105"/>
      <c r="E4" s="106"/>
      <c r="F4" s="1"/>
      <c r="G4" s="107" t="s">
        <v>2</v>
      </c>
      <c r="H4" s="108"/>
      <c r="I4" s="108"/>
      <c r="J4" s="108"/>
      <c r="K4" s="109"/>
      <c r="L4" s="1"/>
    </row>
    <row r="5" spans="1:12" ht="16.5" x14ac:dyDescent="0.25">
      <c r="A5" s="1"/>
      <c r="B5" s="110" t="s">
        <v>3</v>
      </c>
      <c r="C5" s="111"/>
      <c r="D5" s="112"/>
      <c r="E5" s="113"/>
      <c r="F5" s="1"/>
      <c r="G5" s="114" t="s">
        <v>4</v>
      </c>
      <c r="H5" s="116" t="s">
        <v>5</v>
      </c>
      <c r="I5" s="116" t="s">
        <v>6</v>
      </c>
      <c r="J5" s="116" t="s">
        <v>7</v>
      </c>
      <c r="K5" s="118" t="s">
        <v>8</v>
      </c>
      <c r="L5" s="1"/>
    </row>
    <row r="6" spans="1:12" ht="16.5" x14ac:dyDescent="0.25">
      <c r="A6" s="1"/>
      <c r="B6" s="82" t="s">
        <v>9</v>
      </c>
      <c r="C6" s="83"/>
      <c r="D6" s="84" t="s">
        <v>10</v>
      </c>
      <c r="E6" s="85"/>
      <c r="F6" s="1"/>
      <c r="G6" s="115"/>
      <c r="H6" s="117"/>
      <c r="I6" s="117"/>
      <c r="J6" s="117"/>
      <c r="K6" s="119"/>
      <c r="L6" s="1"/>
    </row>
    <row r="7" spans="1:12" ht="16.5" x14ac:dyDescent="0.25">
      <c r="A7" s="1"/>
      <c r="B7" s="86" t="s">
        <v>11</v>
      </c>
      <c r="C7" s="87"/>
      <c r="D7" s="88"/>
      <c r="E7" s="88"/>
      <c r="F7" s="1" t="s">
        <v>12</v>
      </c>
      <c r="G7" s="5" t="s">
        <v>13</v>
      </c>
      <c r="H7" s="6" t="s">
        <v>12</v>
      </c>
      <c r="I7" s="6" t="s">
        <v>12</v>
      </c>
      <c r="J7" s="7" t="s">
        <v>12</v>
      </c>
      <c r="K7" s="8" t="s">
        <v>12</v>
      </c>
      <c r="L7" s="1"/>
    </row>
    <row r="8" spans="1:12" ht="16.5" x14ac:dyDescent="0.25">
      <c r="A8" s="1"/>
      <c r="B8" s="82" t="s">
        <v>14</v>
      </c>
      <c r="C8" s="83"/>
      <c r="D8" s="89"/>
      <c r="E8" s="89"/>
      <c r="F8" s="1"/>
      <c r="G8" s="9" t="s">
        <v>15</v>
      </c>
      <c r="H8" s="10"/>
      <c r="I8" s="10"/>
      <c r="J8" s="3"/>
      <c r="K8" s="4"/>
      <c r="L8" s="1"/>
    </row>
    <row r="9" spans="1:12" ht="17.25" thickBot="1" x14ac:dyDescent="0.3">
      <c r="A9" s="1"/>
      <c r="B9" s="90" t="s">
        <v>16</v>
      </c>
      <c r="C9" s="91"/>
      <c r="D9" s="92"/>
      <c r="E9" s="93"/>
      <c r="F9" s="1"/>
      <c r="G9" s="12" t="s">
        <v>17</v>
      </c>
      <c r="H9" s="13" t="s">
        <v>12</v>
      </c>
      <c r="I9" s="13" t="s">
        <v>12</v>
      </c>
      <c r="J9" s="14" t="s">
        <v>12</v>
      </c>
      <c r="K9" s="11" t="s">
        <v>12</v>
      </c>
      <c r="L9" s="1"/>
    </row>
    <row r="10" spans="1:12" ht="16.5" x14ac:dyDescent="0.25">
      <c r="A10" s="1"/>
      <c r="B10" s="94" t="s">
        <v>18</v>
      </c>
      <c r="C10" s="95"/>
      <c r="D10" s="15"/>
      <c r="E10" s="1"/>
      <c r="F10" s="1"/>
      <c r="G10" s="1"/>
      <c r="H10" s="1"/>
      <c r="I10" s="1"/>
      <c r="J10" s="1"/>
      <c r="K10" s="1"/>
      <c r="L10" s="1"/>
    </row>
    <row r="11" spans="1:12" ht="17.25" thickBot="1" x14ac:dyDescent="0.3">
      <c r="A11" s="1"/>
      <c r="B11" s="96" t="s">
        <v>19</v>
      </c>
      <c r="C11" s="97"/>
      <c r="D11" s="16"/>
      <c r="E11" s="1"/>
      <c r="F11" s="1"/>
      <c r="G11" s="1"/>
      <c r="H11" s="17"/>
      <c r="I11" s="1"/>
      <c r="J11" s="1"/>
      <c r="K11" s="1"/>
      <c r="L11" s="1"/>
    </row>
    <row r="12" spans="1:12" ht="16.5" thickTop="1" thickBot="1" x14ac:dyDescent="0.3">
      <c r="A12" s="1"/>
      <c r="B12" s="1"/>
      <c r="C12" s="2"/>
      <c r="D12" s="1"/>
      <c r="E12" s="1" t="s">
        <v>12</v>
      </c>
      <c r="F12" s="1"/>
      <c r="G12" s="18"/>
      <c r="H12" s="98" t="s">
        <v>20</v>
      </c>
      <c r="I12" s="99"/>
      <c r="J12" s="99"/>
      <c r="K12" s="100"/>
      <c r="L12" s="1"/>
    </row>
    <row r="13" spans="1:12" ht="15.75" thickTop="1" x14ac:dyDescent="0.25">
      <c r="A13" s="1"/>
      <c r="B13" s="1"/>
      <c r="C13" s="2"/>
      <c r="D13" s="1"/>
      <c r="E13" s="1"/>
      <c r="F13" s="1"/>
      <c r="G13" s="18"/>
      <c r="H13" s="19" t="s">
        <v>21</v>
      </c>
      <c r="I13" s="1"/>
      <c r="J13" s="1"/>
      <c r="K13" s="20">
        <f>COUNTIF(Tableau4623[Groupe],"EF")</f>
        <v>0</v>
      </c>
      <c r="L13" s="1"/>
    </row>
    <row r="14" spans="1:12" x14ac:dyDescent="0.25">
      <c r="A14" s="1"/>
      <c r="B14" s="1"/>
      <c r="C14" s="2"/>
      <c r="D14" s="1"/>
      <c r="E14" s="1" t="s">
        <v>12</v>
      </c>
      <c r="F14" s="1"/>
      <c r="G14" s="18"/>
      <c r="H14" s="19" t="s">
        <v>22</v>
      </c>
      <c r="I14" s="1"/>
      <c r="J14" s="1"/>
      <c r="K14" s="21">
        <f>COUNTIF(Tableau4623[Groupe],"G1")</f>
        <v>0</v>
      </c>
      <c r="L14" s="1"/>
    </row>
    <row r="15" spans="1:12" x14ac:dyDescent="0.25">
      <c r="A15" s="1"/>
      <c r="B15" s="1"/>
      <c r="C15" s="2"/>
      <c r="D15" s="1"/>
      <c r="E15" s="22"/>
      <c r="F15" s="1"/>
      <c r="G15" s="18"/>
      <c r="H15" s="19" t="s">
        <v>23</v>
      </c>
      <c r="I15" s="1"/>
      <c r="J15" s="1"/>
      <c r="K15" s="21">
        <f>COUNTIF(Tableau4623[Groupe],"G2")</f>
        <v>0</v>
      </c>
      <c r="L15" s="1"/>
    </row>
    <row r="16" spans="1:12" x14ac:dyDescent="0.25">
      <c r="A16" s="1"/>
      <c r="B16" s="1"/>
      <c r="C16" s="2"/>
      <c r="D16" s="1"/>
      <c r="E16" s="1"/>
      <c r="F16" s="1"/>
      <c r="G16" s="1"/>
      <c r="H16" s="19" t="s">
        <v>24</v>
      </c>
      <c r="I16" s="2"/>
      <c r="J16" s="23"/>
      <c r="K16" s="21">
        <f>COUNTIF(Tableau4623[Groupe],"G3")</f>
        <v>0</v>
      </c>
      <c r="L16" s="1"/>
    </row>
    <row r="17" spans="1:12" ht="15.75" thickBot="1" x14ac:dyDescent="0.3">
      <c r="A17" s="1"/>
      <c r="B17" s="1"/>
      <c r="C17" s="2"/>
      <c r="D17" s="1"/>
      <c r="E17" s="1"/>
      <c r="F17" s="22"/>
      <c r="G17" s="1"/>
      <c r="H17" s="24" t="s">
        <v>25</v>
      </c>
      <c r="I17" s="25"/>
      <c r="J17" s="26"/>
      <c r="K17" s="27">
        <f>COUNTIF(Tableau4623[Groupe],"G4")</f>
        <v>0</v>
      </c>
      <c r="L17" s="1"/>
    </row>
    <row r="18" spans="1:12" ht="16.5" thickTop="1" thickBot="1" x14ac:dyDescent="0.3">
      <c r="A18" s="1"/>
      <c r="B18" s="1"/>
      <c r="C18" s="2"/>
      <c r="D18" s="1"/>
      <c r="E18" s="1"/>
      <c r="F18" s="1"/>
      <c r="G18" s="1"/>
      <c r="H18" s="28"/>
      <c r="I18" s="29" t="s">
        <v>26</v>
      </c>
      <c r="J18" s="28"/>
      <c r="K18" s="29" t="s">
        <v>27</v>
      </c>
      <c r="L18" s="1"/>
    </row>
    <row r="19" spans="1:12" ht="15.75" thickTop="1" x14ac:dyDescent="0.25">
      <c r="A19" s="1"/>
      <c r="B19" s="1"/>
      <c r="C19" s="2"/>
      <c r="D19" s="1"/>
      <c r="E19" s="1"/>
      <c r="F19" s="1"/>
      <c r="G19" s="1"/>
      <c r="H19" s="30" t="s">
        <v>21</v>
      </c>
      <c r="I19" s="31">
        <f>COUNTIFS(Tableau4623[Groupe],"EF",Tableau4623[Civilité],"Monsieur")</f>
        <v>0</v>
      </c>
      <c r="J19" s="32"/>
      <c r="K19" s="20">
        <f>COUNTIFS(Tableau4623[Groupe],"EF",Tableau4623[Civilité],"Madame")</f>
        <v>0</v>
      </c>
      <c r="L19" s="1"/>
    </row>
    <row r="20" spans="1:12" x14ac:dyDescent="0.25">
      <c r="A20" s="1"/>
      <c r="B20" s="1"/>
      <c r="C20" s="2"/>
      <c r="D20" s="1"/>
      <c r="E20" s="1"/>
      <c r="F20" s="1"/>
      <c r="G20" s="1"/>
      <c r="H20" s="19" t="s">
        <v>22</v>
      </c>
      <c r="I20" s="33">
        <f>COUNTIFS(Tableau4623[Groupe],"G1",Tableau4623[Civilité],"Monsieur")</f>
        <v>0</v>
      </c>
      <c r="J20" s="1"/>
      <c r="K20" s="21">
        <f>COUNTIFS(Tableau4623[Groupe],"G1",Tableau4623[Civilité],"Madame")</f>
        <v>0</v>
      </c>
      <c r="L20" s="1"/>
    </row>
    <row r="21" spans="1:12" ht="15.75" x14ac:dyDescent="0.25">
      <c r="A21" s="1"/>
      <c r="B21" s="34"/>
      <c r="C21" s="34"/>
      <c r="D21" s="35"/>
      <c r="E21" s="1"/>
      <c r="F21" s="1"/>
      <c r="G21" s="1"/>
      <c r="H21" s="19" t="s">
        <v>23</v>
      </c>
      <c r="I21" s="33">
        <f>COUNTIFS(Tableau4623[Groupe],"G2",Tableau4623[Civilité],"Monsieur")</f>
        <v>0</v>
      </c>
      <c r="J21" s="1"/>
      <c r="K21" s="21">
        <f>COUNTIFS(Tableau4623[Groupe],"G2",Tableau4623[Civilité],"Madame")</f>
        <v>0</v>
      </c>
      <c r="L21" s="1"/>
    </row>
    <row r="22" spans="1:12" ht="15.75" x14ac:dyDescent="0.25">
      <c r="A22" s="1"/>
      <c r="B22" s="34"/>
      <c r="C22" s="34"/>
      <c r="D22" s="35"/>
      <c r="E22" s="1"/>
      <c r="F22" s="1"/>
      <c r="G22" s="1"/>
      <c r="H22" s="19" t="s">
        <v>24</v>
      </c>
      <c r="I22" s="33">
        <f>COUNTIFS(Tableau4623[Groupe],"G3",Tableau4623[Civilité],"Monsieur")</f>
        <v>0</v>
      </c>
      <c r="J22" s="23"/>
      <c r="K22" s="21">
        <f>COUNTIFS(Tableau4623[Groupe],"G3",Tableau4623[Civilité],"Madame")</f>
        <v>0</v>
      </c>
      <c r="L22" s="1"/>
    </row>
    <row r="23" spans="1:12" ht="16.5" thickBot="1" x14ac:dyDescent="0.3">
      <c r="A23" s="1"/>
      <c r="B23" s="34"/>
      <c r="C23" s="34"/>
      <c r="D23" s="35"/>
      <c r="E23" s="1"/>
      <c r="F23" s="1"/>
      <c r="G23" s="1"/>
      <c r="H23" s="24" t="s">
        <v>25</v>
      </c>
      <c r="I23" s="36">
        <f>COUNTIFS(Tableau4623[Groupe],"G4",Tableau4623[Civilité],"Monsieur")</f>
        <v>0</v>
      </c>
      <c r="J23" s="26"/>
      <c r="K23" s="27">
        <f>COUNTIFS(Tableau4623[Groupe],"G4",Tableau4623[Civilité],"Madame")</f>
        <v>0</v>
      </c>
      <c r="L23" s="1"/>
    </row>
    <row r="24" spans="1:12" ht="16.5" thickTop="1" thickBot="1" x14ac:dyDescent="0.3">
      <c r="A24" s="1"/>
      <c r="B24" s="1"/>
      <c r="C24" s="2"/>
      <c r="D24" s="1"/>
      <c r="E24" s="1"/>
      <c r="F24" s="1"/>
      <c r="G24" s="1"/>
      <c r="H24" s="1"/>
      <c r="I24" s="1"/>
      <c r="J24" s="1"/>
      <c r="K24" s="1"/>
      <c r="L24" s="1"/>
    </row>
    <row r="25" spans="1:12" ht="18" thickTop="1" x14ac:dyDescent="0.25">
      <c r="A25" s="1"/>
      <c r="B25" s="79" t="s">
        <v>29</v>
      </c>
      <c r="C25" s="80"/>
      <c r="D25" s="80"/>
      <c r="E25" s="80"/>
      <c r="F25" s="80"/>
      <c r="G25" s="81"/>
      <c r="H25" s="79" t="s">
        <v>30</v>
      </c>
      <c r="I25" s="80"/>
      <c r="J25" s="80"/>
      <c r="K25" s="81"/>
      <c r="L25" s="1"/>
    </row>
    <row r="26" spans="1:12" ht="15.75" x14ac:dyDescent="0.25">
      <c r="A26" s="1"/>
      <c r="B26" s="55" t="s">
        <v>31</v>
      </c>
      <c r="C26" s="56" t="s">
        <v>32</v>
      </c>
      <c r="D26" s="57" t="s">
        <v>33</v>
      </c>
      <c r="E26" s="57" t="s">
        <v>137</v>
      </c>
      <c r="F26" s="57" t="s">
        <v>138</v>
      </c>
      <c r="G26" s="57" t="s">
        <v>34</v>
      </c>
      <c r="H26" s="56" t="s">
        <v>35</v>
      </c>
      <c r="I26" s="57" t="s">
        <v>36</v>
      </c>
      <c r="J26" s="57" t="s">
        <v>37</v>
      </c>
      <c r="K26" s="58" t="s">
        <v>141</v>
      </c>
      <c r="L26" s="1"/>
    </row>
    <row r="27" spans="1:12" ht="16.5" x14ac:dyDescent="0.25">
      <c r="A27" s="1"/>
      <c r="B27" s="37"/>
      <c r="C27" s="38"/>
      <c r="D27" s="39"/>
      <c r="E27" s="39"/>
      <c r="F27" s="39"/>
      <c r="G27" s="39"/>
      <c r="H27" s="40"/>
      <c r="I27" s="41"/>
      <c r="J27" s="41"/>
      <c r="K27" s="42"/>
      <c r="L27" s="1"/>
    </row>
    <row r="28" spans="1:12" ht="16.5" x14ac:dyDescent="0.25">
      <c r="A28" s="1"/>
      <c r="B28" s="37"/>
      <c r="C28" s="38"/>
      <c r="D28" s="39"/>
      <c r="E28" s="39"/>
      <c r="F28" s="39"/>
      <c r="G28" s="39"/>
      <c r="H28" s="40"/>
      <c r="K28" s="42"/>
      <c r="L28" s="1"/>
    </row>
    <row r="29" spans="1:12" ht="17.25" customHeight="1" x14ac:dyDescent="0.25">
      <c r="A29" s="1"/>
      <c r="B29" s="37"/>
      <c r="C29" s="38"/>
      <c r="D29" s="39"/>
      <c r="E29" s="39"/>
      <c r="F29" s="39"/>
      <c r="G29" s="39"/>
      <c r="H29" s="40"/>
      <c r="K29" s="42"/>
      <c r="L29" s="1"/>
    </row>
    <row r="30" spans="1:12" ht="16.5" x14ac:dyDescent="0.25">
      <c r="A30" s="1"/>
      <c r="B30" s="37"/>
      <c r="C30" s="38"/>
      <c r="D30" s="39"/>
      <c r="E30" s="39"/>
      <c r="F30" s="39"/>
      <c r="G30" s="39"/>
      <c r="H30" s="40"/>
      <c r="K30" s="42"/>
      <c r="L30" s="1"/>
    </row>
    <row r="31" spans="1:12" ht="16.5" x14ac:dyDescent="0.25">
      <c r="A31" s="1"/>
      <c r="B31" s="37"/>
      <c r="C31" s="38"/>
      <c r="D31" s="39"/>
      <c r="E31" s="39"/>
      <c r="F31" s="39"/>
      <c r="G31" s="39"/>
      <c r="H31" s="40"/>
      <c r="K31" s="42"/>
      <c r="L31" s="1"/>
    </row>
    <row r="32" spans="1:12" ht="16.5" x14ac:dyDescent="0.3">
      <c r="A32" s="1"/>
      <c r="B32" s="37"/>
      <c r="C32" s="38"/>
      <c r="D32" s="43"/>
      <c r="E32" s="43"/>
      <c r="F32" s="43"/>
      <c r="G32" s="43"/>
      <c r="H32" s="40"/>
      <c r="K32" s="42"/>
      <c r="L32" s="1"/>
    </row>
    <row r="33" spans="1:12" ht="16.5" x14ac:dyDescent="0.3">
      <c r="A33" s="1"/>
      <c r="B33" s="37"/>
      <c r="C33" s="38"/>
      <c r="D33" s="43"/>
      <c r="E33" s="43"/>
      <c r="F33" s="43"/>
      <c r="G33" s="43"/>
      <c r="H33" s="40"/>
      <c r="K33" s="42"/>
      <c r="L33" s="1"/>
    </row>
    <row r="34" spans="1:12" ht="16.5" x14ac:dyDescent="0.3">
      <c r="A34" s="1"/>
      <c r="B34" s="37"/>
      <c r="C34" s="38"/>
      <c r="D34" s="43"/>
      <c r="E34" s="43"/>
      <c r="F34" s="43"/>
      <c r="G34" s="43"/>
      <c r="H34" s="40"/>
      <c r="K34" s="42"/>
      <c r="L34" s="1"/>
    </row>
    <row r="35" spans="1:12" ht="16.5" x14ac:dyDescent="0.3">
      <c r="A35" s="1"/>
      <c r="B35" s="37"/>
      <c r="C35" s="38"/>
      <c r="D35" s="43"/>
      <c r="E35" s="43"/>
      <c r="F35" s="43"/>
      <c r="G35" s="43"/>
      <c r="H35" s="40"/>
      <c r="K35" s="42"/>
      <c r="L35" s="1"/>
    </row>
    <row r="36" spans="1:12" ht="16.5" x14ac:dyDescent="0.3">
      <c r="A36" s="1"/>
      <c r="B36" s="37"/>
      <c r="C36" s="38"/>
      <c r="D36" s="43"/>
      <c r="E36" s="43"/>
      <c r="F36" s="43"/>
      <c r="G36" s="43"/>
      <c r="H36" s="40"/>
      <c r="K36" s="42"/>
      <c r="L36" s="1"/>
    </row>
    <row r="37" spans="1:12" ht="16.5" x14ac:dyDescent="0.25">
      <c r="A37" s="1"/>
      <c r="B37" s="37"/>
      <c r="C37" s="38"/>
      <c r="H37" s="40"/>
      <c r="K37" s="42"/>
      <c r="L37" s="1"/>
    </row>
    <row r="38" spans="1:12" ht="16.5" x14ac:dyDescent="0.25">
      <c r="A38" s="1"/>
      <c r="B38" s="37"/>
      <c r="C38" s="38"/>
      <c r="H38" s="40"/>
      <c r="K38" s="42"/>
      <c r="L38" s="1"/>
    </row>
    <row r="39" spans="1:12" ht="16.5" x14ac:dyDescent="0.25">
      <c r="A39" s="1"/>
      <c r="B39" s="37"/>
      <c r="C39" s="38"/>
      <c r="H39" s="40"/>
      <c r="K39" s="42"/>
      <c r="L39" s="1"/>
    </row>
    <row r="40" spans="1:12" ht="16.5" x14ac:dyDescent="0.25">
      <c r="A40" s="1"/>
      <c r="B40" s="37"/>
      <c r="C40" s="44"/>
      <c r="H40" s="40"/>
      <c r="K40" s="42"/>
      <c r="L40" s="1"/>
    </row>
    <row r="41" spans="1:12" ht="16.5" x14ac:dyDescent="0.25">
      <c r="A41" s="1"/>
      <c r="B41" s="37"/>
      <c r="C41" s="44"/>
      <c r="H41" s="40"/>
      <c r="K41" s="42"/>
      <c r="L41" s="1"/>
    </row>
    <row r="42" spans="1:12" ht="16.5" x14ac:dyDescent="0.25">
      <c r="A42" s="1"/>
      <c r="B42" s="37"/>
      <c r="C42" s="44"/>
      <c r="H42" s="40"/>
      <c r="K42" s="42"/>
      <c r="L42" s="1"/>
    </row>
    <row r="43" spans="1:12" ht="16.5" x14ac:dyDescent="0.25">
      <c r="A43" s="1"/>
      <c r="B43" s="37"/>
      <c r="C43" s="44"/>
      <c r="H43" s="40"/>
      <c r="K43" s="42"/>
      <c r="L43" s="1"/>
    </row>
    <row r="44" spans="1:12" ht="16.5" x14ac:dyDescent="0.25">
      <c r="A44" s="1"/>
      <c r="B44" s="37"/>
      <c r="C44" s="44"/>
      <c r="H44" s="40"/>
      <c r="K44" s="42"/>
      <c r="L44" s="1"/>
    </row>
    <row r="45" spans="1:12" ht="16.5" x14ac:dyDescent="0.25">
      <c r="A45" s="1"/>
      <c r="B45" s="37"/>
      <c r="C45" s="44"/>
      <c r="H45" s="40"/>
      <c r="K45" s="42"/>
      <c r="L45" s="1"/>
    </row>
    <row r="46" spans="1:12" ht="16.5" x14ac:dyDescent="0.25">
      <c r="A46" s="1"/>
      <c r="B46" s="37"/>
      <c r="C46" s="44"/>
      <c r="H46" s="40"/>
      <c r="K46" s="42"/>
      <c r="L46" s="1"/>
    </row>
    <row r="47" spans="1:12" ht="16.5" x14ac:dyDescent="0.25">
      <c r="A47" s="1"/>
      <c r="B47" s="37"/>
      <c r="C47" s="44"/>
      <c r="H47" s="40"/>
      <c r="K47" s="42"/>
      <c r="L47" s="1"/>
    </row>
    <row r="48" spans="1:12" ht="16.5" x14ac:dyDescent="0.25">
      <c r="A48" s="1"/>
      <c r="B48" s="37"/>
      <c r="C48" s="44"/>
      <c r="H48" s="40"/>
      <c r="K48" s="42"/>
      <c r="L48" s="1"/>
    </row>
    <row r="49" spans="1:12" ht="16.5" x14ac:dyDescent="0.25">
      <c r="A49" s="1"/>
      <c r="B49" s="37"/>
      <c r="C49" s="44"/>
      <c r="H49" s="40"/>
      <c r="K49" s="42"/>
      <c r="L49" s="1"/>
    </row>
    <row r="50" spans="1:12" ht="16.5" x14ac:dyDescent="0.25">
      <c r="A50" s="18"/>
      <c r="B50" s="37"/>
      <c r="C50" s="44"/>
      <c r="H50" s="40"/>
      <c r="K50" s="42"/>
      <c r="L50" s="1"/>
    </row>
    <row r="51" spans="1:12" ht="16.5" x14ac:dyDescent="0.25">
      <c r="A51" s="18"/>
      <c r="B51" s="46"/>
      <c r="C51" s="47"/>
      <c r="G51" s="45"/>
      <c r="H51" s="39"/>
      <c r="K51" s="48"/>
      <c r="L51" s="1"/>
    </row>
    <row r="52" spans="1:12" ht="17.25" thickBot="1" x14ac:dyDescent="0.3">
      <c r="A52" s="1"/>
      <c r="B52" s="49"/>
      <c r="C52" s="50"/>
      <c r="D52" s="51"/>
      <c r="E52" s="51"/>
      <c r="F52" s="51"/>
      <c r="G52" s="59"/>
      <c r="H52" s="52"/>
      <c r="I52" s="53"/>
      <c r="J52" s="53"/>
      <c r="K52" s="54"/>
      <c r="L52" s="1"/>
    </row>
    <row r="53" spans="1:12" ht="15.75" thickTop="1" x14ac:dyDescent="0.25">
      <c r="A53" s="1"/>
      <c r="B53" s="1"/>
      <c r="C53" s="1"/>
      <c r="D53" s="1"/>
      <c r="E53" s="1"/>
      <c r="F53" s="1"/>
      <c r="G53" s="1"/>
      <c r="H53" s="1"/>
      <c r="I53" s="1"/>
      <c r="J53" s="1"/>
      <c r="K53" s="1"/>
      <c r="L53" s="1"/>
    </row>
  </sheetData>
  <mergeCells count="23">
    <mergeCell ref="B25:G25"/>
    <mergeCell ref="H25:K25"/>
    <mergeCell ref="B6:C6"/>
    <mergeCell ref="D6:E6"/>
    <mergeCell ref="B7:C7"/>
    <mergeCell ref="D7:E7"/>
    <mergeCell ref="B8:C8"/>
    <mergeCell ref="D8:E8"/>
    <mergeCell ref="B9:C9"/>
    <mergeCell ref="D9:E9"/>
    <mergeCell ref="B10:C10"/>
    <mergeCell ref="B11:C11"/>
    <mergeCell ref="H12:K12"/>
    <mergeCell ref="B2:K2"/>
    <mergeCell ref="B4:E4"/>
    <mergeCell ref="G4:K4"/>
    <mergeCell ref="B5:C5"/>
    <mergeCell ref="D5:E5"/>
    <mergeCell ref="G5:G6"/>
    <mergeCell ref="H5:H6"/>
    <mergeCell ref="I5:I6"/>
    <mergeCell ref="J5:J6"/>
    <mergeCell ref="K5:K6"/>
  </mergeCells>
  <conditionalFormatting sqref="I11:I15">
    <cfRule type="dataBar" priority="6">
      <dataBar>
        <cfvo type="min"/>
        <cfvo type="max"/>
        <color rgb="FF638EC6"/>
      </dataBar>
      <extLst>
        <ext xmlns:x14="http://schemas.microsoft.com/office/spreadsheetml/2009/9/main" uri="{B025F937-C7B1-47D3-B67F-A62EFF666E3E}">
          <x14:id>{5D8B06EC-29DA-4CC8-B0A7-AA35798FFE95}</x14:id>
        </ext>
      </extLst>
    </cfRule>
  </conditionalFormatting>
  <conditionalFormatting sqref="I19:I23">
    <cfRule type="dataBar" priority="3">
      <dataBar>
        <cfvo type="min"/>
        <cfvo type="max"/>
        <color rgb="FF63C384"/>
      </dataBar>
      <extLst>
        <ext xmlns:x14="http://schemas.microsoft.com/office/spreadsheetml/2009/9/main" uri="{B025F937-C7B1-47D3-B67F-A62EFF666E3E}">
          <x14:id>{D9125A53-AC14-43BF-999E-BAE5EF2D5945}</x14:id>
        </ext>
      </extLst>
    </cfRule>
  </conditionalFormatting>
  <conditionalFormatting sqref="K11:K15">
    <cfRule type="dataBar" priority="5">
      <dataBar>
        <cfvo type="min"/>
        <cfvo type="max"/>
        <color rgb="FFD6007B"/>
      </dataBar>
      <extLst>
        <ext xmlns:x14="http://schemas.microsoft.com/office/spreadsheetml/2009/9/main" uri="{B025F937-C7B1-47D3-B67F-A62EFF666E3E}">
          <x14:id>{951439F8-CD08-405A-9BF8-C76D2459B0F9}</x14:id>
        </ext>
      </extLst>
    </cfRule>
  </conditionalFormatting>
  <conditionalFormatting sqref="K13:K17">
    <cfRule type="dataBar" priority="1">
      <dataBar>
        <cfvo type="min"/>
        <cfvo type="max"/>
        <color rgb="FF638EC6"/>
      </dataBar>
      <extLst>
        <ext xmlns:x14="http://schemas.microsoft.com/office/spreadsheetml/2009/9/main" uri="{B025F937-C7B1-47D3-B67F-A62EFF666E3E}">
          <x14:id>{FA404C39-291E-47E7-8476-8EAA38307AC1}</x14:id>
        </ext>
      </extLst>
    </cfRule>
    <cfRule type="dataBar" priority="4">
      <dataBar>
        <cfvo type="min"/>
        <cfvo type="max"/>
        <color rgb="FFFFB628"/>
      </dataBar>
      <extLst>
        <ext xmlns:x14="http://schemas.microsoft.com/office/spreadsheetml/2009/9/main" uri="{B025F937-C7B1-47D3-B67F-A62EFF666E3E}">
          <x14:id>{676E4A53-A35A-4561-907A-EEC8BEF6BB1C}</x14:id>
        </ext>
      </extLst>
    </cfRule>
  </conditionalFormatting>
  <conditionalFormatting sqref="K19:K23">
    <cfRule type="dataBar" priority="2">
      <dataBar>
        <cfvo type="min"/>
        <cfvo type="max"/>
        <color rgb="FF63C384"/>
      </dataBar>
      <extLst>
        <ext xmlns:x14="http://schemas.microsoft.com/office/spreadsheetml/2009/9/main" uri="{B025F937-C7B1-47D3-B67F-A62EFF666E3E}">
          <x14:id>{8B487605-BC19-4B84-80C0-68EAB824C78B}</x14:id>
        </ext>
      </extLst>
    </cfRule>
  </conditionalFormatting>
  <dataValidations count="3">
    <dataValidation type="list" allowBlank="1" showInputMessage="1" showErrorMessage="1" sqref="H27:H52" xr:uid="{D96EFCB3-F672-4E71-846F-B9A5BC558094}">
      <formula1>"Madame, Monsieur"</formula1>
    </dataValidation>
    <dataValidation type="list" allowBlank="1" errorTitle="Valeur invalide" error="Veuillez choisir une valeur dans la liste." promptTitle="Sélection" prompt="Choisissez : Etablissement support ou Etablissement partie au GHT" sqref="D7" xr:uid="{780D8BDA-2DAF-4B34-B2D7-FBD786DA5360}">
      <formula1>"Etablissement support,Etablissement partie au GHT"</formula1>
      <formula2>0</formula2>
    </dataValidation>
    <dataValidation type="list" allowBlank="1" errorTitle="Valeur invalide" error="Veuillez choisir Oui ou Non." promptTitle="Sélection" prompt="Choisissez : Oui ou Non" sqref="D8" xr:uid="{0ECA8D2D-2536-4AA3-A374-4C6486D4ED37}">
      <formula1>"Oui,Non"</formula1>
      <formula2>0</formula2>
    </dataValidation>
  </dataValidation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D8B06EC-29DA-4CC8-B0A7-AA35798FFE95}">
            <x14:dataBar minLength="0" maxLength="100" border="1" negativeBarBorderColorSameAsPositive="0">
              <x14:cfvo type="autoMin"/>
              <x14:cfvo type="autoMax"/>
              <x14:borderColor rgb="FF638EC6"/>
              <x14:negativeFillColor rgb="FFFF0000"/>
              <x14:negativeBorderColor rgb="FFFF0000"/>
              <x14:axisColor rgb="FF000000"/>
            </x14:dataBar>
          </x14:cfRule>
          <xm:sqref>I11:I15</xm:sqref>
        </x14:conditionalFormatting>
        <x14:conditionalFormatting xmlns:xm="http://schemas.microsoft.com/office/excel/2006/main">
          <x14:cfRule type="dataBar" id="{D9125A53-AC14-43BF-999E-BAE5EF2D5945}">
            <x14:dataBar minLength="0" maxLength="100" border="1" negativeBarBorderColorSameAsPositive="0">
              <x14:cfvo type="autoMin"/>
              <x14:cfvo type="autoMax"/>
              <x14:borderColor rgb="FF63C384"/>
              <x14:negativeFillColor rgb="FFFF0000"/>
              <x14:negativeBorderColor rgb="FFFF0000"/>
              <x14:axisColor rgb="FF000000"/>
            </x14:dataBar>
          </x14:cfRule>
          <xm:sqref>I19:I23</xm:sqref>
        </x14:conditionalFormatting>
        <x14:conditionalFormatting xmlns:xm="http://schemas.microsoft.com/office/excel/2006/main">
          <x14:cfRule type="dataBar" id="{951439F8-CD08-405A-9BF8-C76D2459B0F9}">
            <x14:dataBar minLength="0" maxLength="100" border="1" negativeBarBorderColorSameAsPositive="0">
              <x14:cfvo type="autoMin"/>
              <x14:cfvo type="autoMax"/>
              <x14:borderColor rgb="FFD6007B"/>
              <x14:negativeFillColor rgb="FFFF0000"/>
              <x14:negativeBorderColor rgb="FFFF0000"/>
              <x14:axisColor rgb="FF000000"/>
            </x14:dataBar>
          </x14:cfRule>
          <xm:sqref>K11:K15</xm:sqref>
        </x14:conditionalFormatting>
        <x14:conditionalFormatting xmlns:xm="http://schemas.microsoft.com/office/excel/2006/main">
          <x14:cfRule type="dataBar" id="{FA404C39-291E-47E7-8476-8EAA38307AC1}">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676E4A53-A35A-4561-907A-EEC8BEF6BB1C}">
            <x14:dataBar minLength="0" maxLength="100" border="1" negativeBarBorderColorSameAsPositive="0">
              <x14:cfvo type="autoMin"/>
              <x14:cfvo type="autoMax"/>
              <x14:borderColor rgb="FFFFB628"/>
              <x14:negativeFillColor rgb="FFFF0000"/>
              <x14:negativeBorderColor rgb="FFFF0000"/>
              <x14:axisColor rgb="FF000000"/>
            </x14:dataBar>
          </x14:cfRule>
          <xm:sqref>K13:K17</xm:sqref>
        </x14:conditionalFormatting>
        <x14:conditionalFormatting xmlns:xm="http://schemas.microsoft.com/office/excel/2006/main">
          <x14:cfRule type="dataBar" id="{8B487605-BC19-4B84-80C0-68EAB824C78B}">
            <x14:dataBar minLength="0" maxLength="100" border="1" negativeBarBorderColorSameAsPositive="0">
              <x14:cfvo type="autoMin"/>
              <x14:cfvo type="autoMax"/>
              <x14:borderColor rgb="FF63C384"/>
              <x14:negativeFillColor rgb="FFFF0000"/>
              <x14:negativeBorderColor rgb="FFFF0000"/>
              <x14:axisColor rgb="FF000000"/>
            </x14:dataBar>
          </x14:cfRule>
          <xm:sqref>K19:K23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8ED26A64-79DF-46F6-A6BB-214529688000}">
          <x14:formula1>
            <xm:f>Statut!$A$2:$A$10</xm:f>
          </x14:formula1>
          <xm:sqref>K27:K52</xm:sqref>
        </x14:dataValidation>
        <x14:dataValidation type="list" allowBlank="1" showInputMessage="1" showErrorMessage="1" xr:uid="{B40F7918-F8BB-4352-AFE1-E022B015224D}">
          <x14:formula1>
            <xm:f>'Liste Groupes de fonctions'!$B$2:$B$23</xm:f>
          </x14:formula1>
          <xm:sqref>C27:C52</xm:sqref>
        </x14:dataValidation>
        <x14:dataValidation type="list" allowBlank="1" showInputMessage="1" showErrorMessage="1" xr:uid="{683B461D-A0C6-4DB1-B787-A4B0C16D1262}">
          <x14:formula1>
            <xm:f>'Liste Groupes de fonctions'!$B$25:$B$29</xm:f>
          </x14:formula1>
          <xm:sqref>B27:B52</xm:sqref>
        </x14:dataValidation>
        <x14:dataValidation type="list" allowBlank="1" showInputMessage="1" showErrorMessage="1" xr:uid="{761348E8-88E4-4528-A584-E9DE1A5686D1}">
          <x14:formula1>
            <xm:f>'Liste motifs'!$B$3:$B$30</xm:f>
          </x14:formula1>
          <xm:sqref>F27:F52</xm:sqref>
        </x14:dataValidation>
        <x14:dataValidation type="list" allowBlank="1" showInputMessage="1" showErrorMessage="1" xr:uid="{F86BCB6D-441A-47D0-B050-F07EA6BF150F}">
          <x14:formula1>
            <xm:f>'Liste motifs'!$B$3:$B$30</xm:f>
          </x14:formula1>
          <xm:sqref>E27:E52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35070-6B76-452E-9F2C-78F6AD4F7774}">
  <dimension ref="A1:L53"/>
  <sheetViews>
    <sheetView zoomScale="80" zoomScaleNormal="80" workbookViewId="0">
      <selection activeCell="C27" sqref="C27:C52"/>
    </sheetView>
  </sheetViews>
  <sheetFormatPr baseColWidth="10" defaultRowHeight="15" x14ac:dyDescent="0.25"/>
  <cols>
    <col min="1" max="1" width="2.42578125" customWidth="1"/>
    <col min="2" max="2" width="7.5703125" customWidth="1"/>
    <col min="3" max="3" width="73" customWidth="1"/>
    <col min="4" max="4" width="38.5703125" customWidth="1"/>
    <col min="5" max="6" width="33.7109375" customWidth="1"/>
    <col min="7" max="7" width="40" customWidth="1"/>
    <col min="8" max="10" width="15.7109375" customWidth="1"/>
    <col min="11" max="11" width="20.140625" customWidth="1"/>
  </cols>
  <sheetData>
    <row r="1" spans="1:12" ht="15.75" thickBot="1" x14ac:dyDescent="0.3">
      <c r="A1" s="1"/>
      <c r="B1" s="1"/>
      <c r="C1" s="2"/>
      <c r="D1" s="1"/>
      <c r="E1" s="1"/>
      <c r="F1" s="1"/>
      <c r="G1" s="1"/>
      <c r="H1" s="1"/>
      <c r="I1" s="1"/>
      <c r="J1" s="1"/>
      <c r="K1" s="1"/>
      <c r="L1" s="1"/>
    </row>
    <row r="2" spans="1:12" ht="20.25" thickBot="1" x14ac:dyDescent="0.35">
      <c r="A2" s="1"/>
      <c r="B2" s="101" t="s">
        <v>0</v>
      </c>
      <c r="C2" s="102"/>
      <c r="D2" s="102"/>
      <c r="E2" s="102"/>
      <c r="F2" s="102"/>
      <c r="G2" s="102"/>
      <c r="H2" s="102"/>
      <c r="I2" s="102"/>
      <c r="J2" s="102"/>
      <c r="K2" s="103"/>
      <c r="L2" s="1"/>
    </row>
    <row r="3" spans="1:12" ht="15.75" thickBot="1" x14ac:dyDescent="0.3">
      <c r="A3" s="1"/>
      <c r="B3" s="1"/>
      <c r="C3" s="2"/>
      <c r="D3" s="1"/>
      <c r="E3" s="1"/>
      <c r="F3" s="1"/>
      <c r="G3" s="1"/>
      <c r="H3" s="1"/>
      <c r="I3" s="1"/>
      <c r="J3" s="1"/>
      <c r="K3" s="1"/>
      <c r="L3" s="1"/>
    </row>
    <row r="4" spans="1:12" ht="18" thickBot="1" x14ac:dyDescent="0.3">
      <c r="A4" s="1"/>
      <c r="B4" s="104" t="s">
        <v>1</v>
      </c>
      <c r="C4" s="105"/>
      <c r="D4" s="105"/>
      <c r="E4" s="106"/>
      <c r="F4" s="1"/>
      <c r="G4" s="107" t="s">
        <v>2</v>
      </c>
      <c r="H4" s="108"/>
      <c r="I4" s="108"/>
      <c r="J4" s="108"/>
      <c r="K4" s="109"/>
      <c r="L4" s="1"/>
    </row>
    <row r="5" spans="1:12" ht="16.5" x14ac:dyDescent="0.25">
      <c r="A5" s="1"/>
      <c r="B5" s="110" t="s">
        <v>3</v>
      </c>
      <c r="C5" s="111"/>
      <c r="D5" s="112"/>
      <c r="E5" s="113"/>
      <c r="F5" s="1"/>
      <c r="G5" s="114" t="s">
        <v>4</v>
      </c>
      <c r="H5" s="116" t="s">
        <v>5</v>
      </c>
      <c r="I5" s="116" t="s">
        <v>6</v>
      </c>
      <c r="J5" s="116" t="s">
        <v>7</v>
      </c>
      <c r="K5" s="118" t="s">
        <v>8</v>
      </c>
      <c r="L5" s="1"/>
    </row>
    <row r="6" spans="1:12" ht="16.5" x14ac:dyDescent="0.25">
      <c r="A6" s="1"/>
      <c r="B6" s="82" t="s">
        <v>9</v>
      </c>
      <c r="C6" s="83"/>
      <c r="D6" s="84" t="s">
        <v>10</v>
      </c>
      <c r="E6" s="85"/>
      <c r="F6" s="1"/>
      <c r="G6" s="115"/>
      <c r="H6" s="117"/>
      <c r="I6" s="117"/>
      <c r="J6" s="117"/>
      <c r="K6" s="119"/>
      <c r="L6" s="1"/>
    </row>
    <row r="7" spans="1:12" ht="16.5" x14ac:dyDescent="0.25">
      <c r="A7" s="1"/>
      <c r="B7" s="86" t="s">
        <v>11</v>
      </c>
      <c r="C7" s="87"/>
      <c r="D7" s="88"/>
      <c r="E7" s="88"/>
      <c r="F7" s="1" t="s">
        <v>12</v>
      </c>
      <c r="G7" s="5" t="s">
        <v>13</v>
      </c>
      <c r="H7" s="6" t="s">
        <v>12</v>
      </c>
      <c r="I7" s="6" t="s">
        <v>12</v>
      </c>
      <c r="J7" s="7" t="s">
        <v>12</v>
      </c>
      <c r="K7" s="8" t="s">
        <v>12</v>
      </c>
      <c r="L7" s="1"/>
    </row>
    <row r="8" spans="1:12" ht="16.5" x14ac:dyDescent="0.25">
      <c r="A8" s="1"/>
      <c r="B8" s="82" t="s">
        <v>14</v>
      </c>
      <c r="C8" s="83"/>
      <c r="D8" s="89"/>
      <c r="E8" s="89"/>
      <c r="F8" s="1"/>
      <c r="G8" s="9" t="s">
        <v>15</v>
      </c>
      <c r="H8" s="10"/>
      <c r="I8" s="10"/>
      <c r="J8" s="3"/>
      <c r="K8" s="4"/>
      <c r="L8" s="1"/>
    </row>
    <row r="9" spans="1:12" ht="17.25" thickBot="1" x14ac:dyDescent="0.3">
      <c r="A9" s="1"/>
      <c r="B9" s="90" t="s">
        <v>16</v>
      </c>
      <c r="C9" s="91"/>
      <c r="D9" s="92"/>
      <c r="E9" s="93"/>
      <c r="F9" s="1"/>
      <c r="G9" s="12" t="s">
        <v>17</v>
      </c>
      <c r="H9" s="13" t="s">
        <v>12</v>
      </c>
      <c r="I9" s="13" t="s">
        <v>12</v>
      </c>
      <c r="J9" s="14" t="s">
        <v>12</v>
      </c>
      <c r="K9" s="11" t="s">
        <v>12</v>
      </c>
      <c r="L9" s="1"/>
    </row>
    <row r="10" spans="1:12" ht="16.5" x14ac:dyDescent="0.25">
      <c r="A10" s="1"/>
      <c r="B10" s="94" t="s">
        <v>18</v>
      </c>
      <c r="C10" s="95"/>
      <c r="D10" s="15"/>
      <c r="E10" s="1"/>
      <c r="F10" s="1"/>
      <c r="G10" s="1"/>
      <c r="H10" s="1"/>
      <c r="I10" s="1"/>
      <c r="J10" s="1"/>
      <c r="K10" s="1"/>
      <c r="L10" s="1"/>
    </row>
    <row r="11" spans="1:12" ht="17.25" thickBot="1" x14ac:dyDescent="0.3">
      <c r="A11" s="1"/>
      <c r="B11" s="96" t="s">
        <v>19</v>
      </c>
      <c r="C11" s="97"/>
      <c r="D11" s="16"/>
      <c r="E11" s="1"/>
      <c r="F11" s="1"/>
      <c r="G11" s="1"/>
      <c r="H11" s="17"/>
      <c r="I11" s="1"/>
      <c r="J11" s="1"/>
      <c r="K11" s="1"/>
      <c r="L11" s="1"/>
    </row>
    <row r="12" spans="1:12" ht="16.5" thickTop="1" thickBot="1" x14ac:dyDescent="0.3">
      <c r="A12" s="1"/>
      <c r="B12" s="1"/>
      <c r="C12" s="2"/>
      <c r="D12" s="1"/>
      <c r="E12" s="1" t="s">
        <v>12</v>
      </c>
      <c r="F12" s="1"/>
      <c r="G12" s="18"/>
      <c r="H12" s="98" t="s">
        <v>20</v>
      </c>
      <c r="I12" s="99"/>
      <c r="J12" s="99"/>
      <c r="K12" s="100"/>
      <c r="L12" s="1"/>
    </row>
    <row r="13" spans="1:12" ht="15.75" thickTop="1" x14ac:dyDescent="0.25">
      <c r="A13" s="1"/>
      <c r="B13" s="1"/>
      <c r="C13" s="2"/>
      <c r="D13" s="1"/>
      <c r="E13" s="1"/>
      <c r="F13" s="1"/>
      <c r="G13" s="18"/>
      <c r="H13" s="19" t="s">
        <v>21</v>
      </c>
      <c r="I13" s="1"/>
      <c r="J13" s="1"/>
      <c r="K13" s="20">
        <f>COUNTIF(Tableau462[Groupe],"EF")</f>
        <v>0</v>
      </c>
      <c r="L13" s="1"/>
    </row>
    <row r="14" spans="1:12" x14ac:dyDescent="0.25">
      <c r="A14" s="1"/>
      <c r="B14" s="1"/>
      <c r="C14" s="2"/>
      <c r="D14" s="1"/>
      <c r="E14" s="1" t="s">
        <v>12</v>
      </c>
      <c r="F14" s="1"/>
      <c r="G14" s="18"/>
      <c r="H14" s="19" t="s">
        <v>22</v>
      </c>
      <c r="I14" s="1"/>
      <c r="J14" s="1"/>
      <c r="K14" s="21">
        <f>COUNTIF(Tableau462[Groupe],"G1")</f>
        <v>0</v>
      </c>
      <c r="L14" s="1"/>
    </row>
    <row r="15" spans="1:12" x14ac:dyDescent="0.25">
      <c r="A15" s="1"/>
      <c r="B15" s="1"/>
      <c r="C15" s="2"/>
      <c r="D15" s="1"/>
      <c r="E15" s="22"/>
      <c r="F15" s="1"/>
      <c r="G15" s="18"/>
      <c r="H15" s="19" t="s">
        <v>23</v>
      </c>
      <c r="I15" s="1"/>
      <c r="J15" s="1"/>
      <c r="K15" s="21">
        <f>COUNTIF(Tableau462[Groupe],"G2")</f>
        <v>0</v>
      </c>
      <c r="L15" s="1"/>
    </row>
    <row r="16" spans="1:12" x14ac:dyDescent="0.25">
      <c r="A16" s="1"/>
      <c r="B16" s="1"/>
      <c r="C16" s="2"/>
      <c r="D16" s="1"/>
      <c r="E16" s="1"/>
      <c r="F16" s="1"/>
      <c r="G16" s="1"/>
      <c r="H16" s="19" t="s">
        <v>24</v>
      </c>
      <c r="I16" s="2"/>
      <c r="J16" s="23"/>
      <c r="K16" s="21">
        <f>COUNTIF(Tableau462[Groupe],"G3")</f>
        <v>0</v>
      </c>
      <c r="L16" s="1"/>
    </row>
    <row r="17" spans="1:12" ht="15.75" thickBot="1" x14ac:dyDescent="0.3">
      <c r="A17" s="1"/>
      <c r="B17" s="1"/>
      <c r="C17" s="2"/>
      <c r="D17" s="1"/>
      <c r="E17" s="1"/>
      <c r="F17" s="22"/>
      <c r="G17" s="1"/>
      <c r="H17" s="24" t="s">
        <v>25</v>
      </c>
      <c r="I17" s="25"/>
      <c r="J17" s="26"/>
      <c r="K17" s="27">
        <f>COUNTIF(Tableau462[Groupe],"G4")</f>
        <v>0</v>
      </c>
      <c r="L17" s="1"/>
    </row>
    <row r="18" spans="1:12" ht="16.5" thickTop="1" thickBot="1" x14ac:dyDescent="0.3">
      <c r="A18" s="1"/>
      <c r="B18" s="1"/>
      <c r="C18" s="2"/>
      <c r="D18" s="1"/>
      <c r="E18" s="1"/>
      <c r="F18" s="1"/>
      <c r="G18" s="1"/>
      <c r="H18" s="28"/>
      <c r="I18" s="29" t="s">
        <v>26</v>
      </c>
      <c r="J18" s="28"/>
      <c r="K18" s="29" t="s">
        <v>27</v>
      </c>
      <c r="L18" s="1"/>
    </row>
    <row r="19" spans="1:12" ht="15.75" thickTop="1" x14ac:dyDescent="0.25">
      <c r="A19" s="1"/>
      <c r="B19" s="1"/>
      <c r="C19" s="2"/>
      <c r="D19" s="1"/>
      <c r="E19" s="1"/>
      <c r="F19" s="1"/>
      <c r="G19" s="1"/>
      <c r="H19" s="30" t="s">
        <v>21</v>
      </c>
      <c r="I19" s="31">
        <f>COUNTIFS(Tableau462[Groupe],"EF",Tableau462[Civilité],"Monsieur")</f>
        <v>0</v>
      </c>
      <c r="J19" s="32"/>
      <c r="K19" s="20">
        <f>COUNTIFS(Tableau462[Groupe],"EF",Tableau462[Civilité],"Madame")</f>
        <v>0</v>
      </c>
      <c r="L19" s="1"/>
    </row>
    <row r="20" spans="1:12" x14ac:dyDescent="0.25">
      <c r="A20" s="1"/>
      <c r="B20" s="1"/>
      <c r="C20" s="2"/>
      <c r="D20" s="1"/>
      <c r="E20" s="1"/>
      <c r="F20" s="1"/>
      <c r="G20" s="1"/>
      <c r="H20" s="19" t="s">
        <v>22</v>
      </c>
      <c r="I20" s="33">
        <f>COUNTIFS(Tableau462[Groupe],"G1",Tableau462[Civilité],"Monsieur")</f>
        <v>0</v>
      </c>
      <c r="J20" s="1"/>
      <c r="K20" s="21">
        <f>COUNTIFS(Tableau462[Groupe],"G1",Tableau462[Civilité],"Madame")</f>
        <v>0</v>
      </c>
      <c r="L20" s="1"/>
    </row>
    <row r="21" spans="1:12" ht="15.75" x14ac:dyDescent="0.25">
      <c r="A21" s="1"/>
      <c r="B21" s="34"/>
      <c r="C21" s="34"/>
      <c r="D21" s="35"/>
      <c r="E21" s="1"/>
      <c r="F21" s="1"/>
      <c r="G21" s="1"/>
      <c r="H21" s="19" t="s">
        <v>23</v>
      </c>
      <c r="I21" s="33">
        <f>COUNTIFS(Tableau462[Groupe],"G2",Tableau462[Civilité],"Monsieur")</f>
        <v>0</v>
      </c>
      <c r="J21" s="1"/>
      <c r="K21" s="21">
        <f>COUNTIFS(Tableau462[Groupe],"G2",Tableau462[Civilité],"Madame")</f>
        <v>0</v>
      </c>
      <c r="L21" s="1"/>
    </row>
    <row r="22" spans="1:12" ht="15.75" x14ac:dyDescent="0.25">
      <c r="A22" s="1"/>
      <c r="B22" s="34"/>
      <c r="C22" s="34"/>
      <c r="D22" s="35"/>
      <c r="E22" s="1"/>
      <c r="F22" s="1"/>
      <c r="G22" s="1"/>
      <c r="H22" s="19" t="s">
        <v>24</v>
      </c>
      <c r="I22" s="33">
        <f>COUNTIFS(Tableau462[Groupe],"G3",Tableau462[Civilité],"Monsieur")</f>
        <v>0</v>
      </c>
      <c r="J22" s="23"/>
      <c r="K22" s="21">
        <f>COUNTIFS(Tableau462[Groupe],"G3",Tableau462[Civilité],"Madame")</f>
        <v>0</v>
      </c>
      <c r="L22" s="1"/>
    </row>
    <row r="23" spans="1:12" ht="16.5" thickBot="1" x14ac:dyDescent="0.3">
      <c r="A23" s="1"/>
      <c r="B23" s="34"/>
      <c r="C23" s="34"/>
      <c r="D23" s="35"/>
      <c r="E23" s="1"/>
      <c r="F23" s="1"/>
      <c r="G23" s="1"/>
      <c r="H23" s="24" t="s">
        <v>25</v>
      </c>
      <c r="I23" s="36">
        <f>COUNTIFS(Tableau462[Groupe],"G4",Tableau462[Civilité],"Monsieur")</f>
        <v>0</v>
      </c>
      <c r="J23" s="26"/>
      <c r="K23" s="27">
        <f>COUNTIFS(Tableau462[Groupe],"G4",Tableau462[Civilité],"Madame")</f>
        <v>0</v>
      </c>
      <c r="L23" s="1"/>
    </row>
    <row r="24" spans="1:12" ht="16.5" thickTop="1" thickBot="1" x14ac:dyDescent="0.3">
      <c r="A24" s="1"/>
      <c r="B24" s="1"/>
      <c r="C24" s="2"/>
      <c r="D24" s="1"/>
      <c r="E24" s="1"/>
      <c r="F24" s="1"/>
      <c r="G24" s="1"/>
      <c r="H24" s="1"/>
      <c r="I24" s="1"/>
      <c r="J24" s="1"/>
      <c r="K24" s="1"/>
      <c r="L24" s="1"/>
    </row>
    <row r="25" spans="1:12" ht="18" thickTop="1" x14ac:dyDescent="0.25">
      <c r="A25" s="1"/>
      <c r="B25" s="79" t="s">
        <v>29</v>
      </c>
      <c r="C25" s="80"/>
      <c r="D25" s="80"/>
      <c r="E25" s="80"/>
      <c r="F25" s="80"/>
      <c r="G25" s="81"/>
      <c r="H25" s="79" t="s">
        <v>30</v>
      </c>
      <c r="I25" s="80"/>
      <c r="J25" s="80"/>
      <c r="K25" s="81"/>
      <c r="L25" s="1"/>
    </row>
    <row r="26" spans="1:12" ht="15.75" x14ac:dyDescent="0.25">
      <c r="A26" s="1"/>
      <c r="B26" s="55" t="s">
        <v>31</v>
      </c>
      <c r="C26" s="56" t="s">
        <v>32</v>
      </c>
      <c r="D26" s="57" t="s">
        <v>33</v>
      </c>
      <c r="E26" s="57" t="s">
        <v>137</v>
      </c>
      <c r="F26" s="57" t="s">
        <v>138</v>
      </c>
      <c r="G26" s="57" t="s">
        <v>34</v>
      </c>
      <c r="H26" s="56" t="s">
        <v>35</v>
      </c>
      <c r="I26" s="57" t="s">
        <v>36</v>
      </c>
      <c r="J26" s="57" t="s">
        <v>37</v>
      </c>
      <c r="K26" s="58" t="s">
        <v>141</v>
      </c>
      <c r="L26" s="1"/>
    </row>
    <row r="27" spans="1:12" ht="16.5" x14ac:dyDescent="0.25">
      <c r="A27" s="1"/>
      <c r="B27" s="37"/>
      <c r="C27" s="38"/>
      <c r="D27" s="39"/>
      <c r="E27" s="39"/>
      <c r="F27" s="39"/>
      <c r="G27" s="39"/>
      <c r="H27" s="40"/>
      <c r="I27" s="41"/>
      <c r="J27" s="41"/>
      <c r="K27" s="42"/>
      <c r="L27" s="1"/>
    </row>
    <row r="28" spans="1:12" ht="16.5" x14ac:dyDescent="0.25">
      <c r="A28" s="1"/>
      <c r="B28" s="37"/>
      <c r="C28" s="38"/>
      <c r="D28" s="39"/>
      <c r="E28" s="39"/>
      <c r="F28" s="39"/>
      <c r="G28" s="39"/>
      <c r="H28" s="40"/>
      <c r="K28" s="42"/>
      <c r="L28" s="1"/>
    </row>
    <row r="29" spans="1:12" ht="17.25" customHeight="1" x14ac:dyDescent="0.25">
      <c r="A29" s="1"/>
      <c r="B29" s="37"/>
      <c r="C29" s="38"/>
      <c r="D29" s="39"/>
      <c r="E29" s="39"/>
      <c r="F29" s="39"/>
      <c r="G29" s="39"/>
      <c r="H29" s="40"/>
      <c r="K29" s="42"/>
      <c r="L29" s="1"/>
    </row>
    <row r="30" spans="1:12" ht="16.5" x14ac:dyDescent="0.25">
      <c r="A30" s="1"/>
      <c r="B30" s="37"/>
      <c r="C30" s="38"/>
      <c r="D30" s="39"/>
      <c r="E30" s="39"/>
      <c r="F30" s="39"/>
      <c r="G30" s="39"/>
      <c r="H30" s="40"/>
      <c r="K30" s="42"/>
      <c r="L30" s="1"/>
    </row>
    <row r="31" spans="1:12" ht="16.5" x14ac:dyDescent="0.25">
      <c r="A31" s="1"/>
      <c r="B31" s="37"/>
      <c r="C31" s="38"/>
      <c r="D31" s="39"/>
      <c r="E31" s="39"/>
      <c r="F31" s="39"/>
      <c r="G31" s="39"/>
      <c r="H31" s="40"/>
      <c r="K31" s="42"/>
      <c r="L31" s="1"/>
    </row>
    <row r="32" spans="1:12" ht="16.5" x14ac:dyDescent="0.3">
      <c r="A32" s="1"/>
      <c r="B32" s="37"/>
      <c r="C32" s="38"/>
      <c r="D32" s="43"/>
      <c r="E32" s="43"/>
      <c r="F32" s="43"/>
      <c r="G32" s="43"/>
      <c r="H32" s="40"/>
      <c r="K32" s="42"/>
      <c r="L32" s="1"/>
    </row>
    <row r="33" spans="1:12" ht="16.5" x14ac:dyDescent="0.3">
      <c r="A33" s="1"/>
      <c r="B33" s="37"/>
      <c r="C33" s="38"/>
      <c r="D33" s="43"/>
      <c r="E33" s="43"/>
      <c r="F33" s="43"/>
      <c r="G33" s="43"/>
      <c r="H33" s="40"/>
      <c r="K33" s="42"/>
      <c r="L33" s="1"/>
    </row>
    <row r="34" spans="1:12" ht="16.5" x14ac:dyDescent="0.3">
      <c r="A34" s="1"/>
      <c r="B34" s="37"/>
      <c r="C34" s="38"/>
      <c r="D34" s="43"/>
      <c r="E34" s="43"/>
      <c r="F34" s="43"/>
      <c r="G34" s="43"/>
      <c r="H34" s="40"/>
      <c r="K34" s="42"/>
      <c r="L34" s="1"/>
    </row>
    <row r="35" spans="1:12" ht="16.5" x14ac:dyDescent="0.3">
      <c r="A35" s="1"/>
      <c r="B35" s="37"/>
      <c r="C35" s="38"/>
      <c r="D35" s="43"/>
      <c r="E35" s="43"/>
      <c r="F35" s="43"/>
      <c r="G35" s="43"/>
      <c r="H35" s="40"/>
      <c r="K35" s="42"/>
      <c r="L35" s="1"/>
    </row>
    <row r="36" spans="1:12" ht="16.5" x14ac:dyDescent="0.3">
      <c r="A36" s="1"/>
      <c r="B36" s="37"/>
      <c r="C36" s="38"/>
      <c r="D36" s="43"/>
      <c r="E36" s="43"/>
      <c r="F36" s="43"/>
      <c r="G36" s="43"/>
      <c r="H36" s="40"/>
      <c r="K36" s="42"/>
      <c r="L36" s="1"/>
    </row>
    <row r="37" spans="1:12" ht="16.5" x14ac:dyDescent="0.25">
      <c r="A37" s="1"/>
      <c r="B37" s="37"/>
      <c r="C37" s="38"/>
      <c r="H37" s="40"/>
      <c r="K37" s="42"/>
      <c r="L37" s="1"/>
    </row>
    <row r="38" spans="1:12" ht="16.5" x14ac:dyDescent="0.25">
      <c r="A38" s="1"/>
      <c r="B38" s="37"/>
      <c r="C38" s="38"/>
      <c r="H38" s="40"/>
      <c r="K38" s="42"/>
      <c r="L38" s="1"/>
    </row>
    <row r="39" spans="1:12" ht="16.5" x14ac:dyDescent="0.25">
      <c r="A39" s="1"/>
      <c r="B39" s="37"/>
      <c r="C39" s="38"/>
      <c r="H39" s="40"/>
      <c r="K39" s="42"/>
      <c r="L39" s="1"/>
    </row>
    <row r="40" spans="1:12" ht="16.5" x14ac:dyDescent="0.25">
      <c r="A40" s="1"/>
      <c r="B40" s="37"/>
      <c r="C40" s="44"/>
      <c r="H40" s="40"/>
      <c r="K40" s="42"/>
      <c r="L40" s="1"/>
    </row>
    <row r="41" spans="1:12" ht="16.5" x14ac:dyDescent="0.25">
      <c r="A41" s="1"/>
      <c r="B41" s="37"/>
      <c r="C41" s="44"/>
      <c r="H41" s="40"/>
      <c r="K41" s="42"/>
      <c r="L41" s="1"/>
    </row>
    <row r="42" spans="1:12" ht="16.5" x14ac:dyDescent="0.25">
      <c r="A42" s="1"/>
      <c r="B42" s="37"/>
      <c r="C42" s="44"/>
      <c r="H42" s="40"/>
      <c r="K42" s="42"/>
      <c r="L42" s="1"/>
    </row>
    <row r="43" spans="1:12" ht="16.5" x14ac:dyDescent="0.25">
      <c r="A43" s="1"/>
      <c r="B43" s="37"/>
      <c r="C43" s="44"/>
      <c r="H43" s="40"/>
      <c r="K43" s="42"/>
      <c r="L43" s="1"/>
    </row>
    <row r="44" spans="1:12" ht="16.5" x14ac:dyDescent="0.25">
      <c r="A44" s="1"/>
      <c r="B44" s="37"/>
      <c r="C44" s="44"/>
      <c r="H44" s="40"/>
      <c r="K44" s="42"/>
      <c r="L44" s="1"/>
    </row>
    <row r="45" spans="1:12" ht="16.5" x14ac:dyDescent="0.25">
      <c r="A45" s="1"/>
      <c r="B45" s="37"/>
      <c r="C45" s="44"/>
      <c r="H45" s="40"/>
      <c r="K45" s="42"/>
      <c r="L45" s="1"/>
    </row>
    <row r="46" spans="1:12" ht="16.5" x14ac:dyDescent="0.25">
      <c r="A46" s="1"/>
      <c r="B46" s="37"/>
      <c r="C46" s="44"/>
      <c r="H46" s="40"/>
      <c r="K46" s="42"/>
      <c r="L46" s="1"/>
    </row>
    <row r="47" spans="1:12" ht="16.5" x14ac:dyDescent="0.25">
      <c r="A47" s="1"/>
      <c r="B47" s="37"/>
      <c r="C47" s="44"/>
      <c r="H47" s="40"/>
      <c r="K47" s="42"/>
      <c r="L47" s="1"/>
    </row>
    <row r="48" spans="1:12" ht="16.5" x14ac:dyDescent="0.25">
      <c r="A48" s="1"/>
      <c r="B48" s="37"/>
      <c r="C48" s="44"/>
      <c r="H48" s="40"/>
      <c r="K48" s="42"/>
      <c r="L48" s="1"/>
    </row>
    <row r="49" spans="1:12" ht="16.5" x14ac:dyDescent="0.25">
      <c r="A49" s="1"/>
      <c r="B49" s="37"/>
      <c r="C49" s="44"/>
      <c r="H49" s="40"/>
      <c r="K49" s="42"/>
      <c r="L49" s="1"/>
    </row>
    <row r="50" spans="1:12" ht="16.5" x14ac:dyDescent="0.25">
      <c r="A50" s="18"/>
      <c r="B50" s="37"/>
      <c r="C50" s="44"/>
      <c r="H50" s="40"/>
      <c r="K50" s="42"/>
      <c r="L50" s="1"/>
    </row>
    <row r="51" spans="1:12" ht="16.5" x14ac:dyDescent="0.25">
      <c r="A51" s="18"/>
      <c r="B51" s="46"/>
      <c r="C51" s="47"/>
      <c r="G51" s="45"/>
      <c r="H51" s="39"/>
      <c r="K51" s="48"/>
      <c r="L51" s="1"/>
    </row>
    <row r="52" spans="1:12" ht="17.25" thickBot="1" x14ac:dyDescent="0.3">
      <c r="A52" s="1"/>
      <c r="B52" s="49"/>
      <c r="C52" s="50"/>
      <c r="D52" s="51"/>
      <c r="E52" s="51"/>
      <c r="F52" s="51"/>
      <c r="G52" s="59"/>
      <c r="H52" s="52"/>
      <c r="I52" s="53"/>
      <c r="J52" s="53"/>
      <c r="K52" s="54"/>
      <c r="L52" s="1"/>
    </row>
    <row r="53" spans="1:12" ht="15.75" thickTop="1" x14ac:dyDescent="0.25">
      <c r="A53" s="1"/>
      <c r="B53" s="1"/>
      <c r="C53" s="1"/>
      <c r="D53" s="1"/>
      <c r="E53" s="1"/>
      <c r="F53" s="1"/>
      <c r="G53" s="1"/>
      <c r="H53" s="1"/>
      <c r="I53" s="1"/>
      <c r="J53" s="1"/>
      <c r="K53" s="1"/>
      <c r="L53" s="1"/>
    </row>
  </sheetData>
  <mergeCells count="23">
    <mergeCell ref="B25:G25"/>
    <mergeCell ref="H25:K25"/>
    <mergeCell ref="B6:C6"/>
    <mergeCell ref="D6:E6"/>
    <mergeCell ref="B7:C7"/>
    <mergeCell ref="D7:E7"/>
    <mergeCell ref="B8:C8"/>
    <mergeCell ref="D8:E8"/>
    <mergeCell ref="B9:C9"/>
    <mergeCell ref="D9:E9"/>
    <mergeCell ref="B10:C10"/>
    <mergeCell ref="B11:C11"/>
    <mergeCell ref="H12:K12"/>
    <mergeCell ref="B2:K2"/>
    <mergeCell ref="B4:E4"/>
    <mergeCell ref="G4:K4"/>
    <mergeCell ref="B5:C5"/>
    <mergeCell ref="D5:E5"/>
    <mergeCell ref="G5:G6"/>
    <mergeCell ref="H5:H6"/>
    <mergeCell ref="I5:I6"/>
    <mergeCell ref="J5:J6"/>
    <mergeCell ref="K5:K6"/>
  </mergeCells>
  <conditionalFormatting sqref="I11:I15">
    <cfRule type="dataBar" priority="6">
      <dataBar>
        <cfvo type="min"/>
        <cfvo type="max"/>
        <color rgb="FF638EC6"/>
      </dataBar>
      <extLst>
        <ext xmlns:x14="http://schemas.microsoft.com/office/spreadsheetml/2009/9/main" uri="{B025F937-C7B1-47D3-B67F-A62EFF666E3E}">
          <x14:id>{32F2EBC2-A4F7-4322-80D6-2064BC738919}</x14:id>
        </ext>
      </extLst>
    </cfRule>
  </conditionalFormatting>
  <conditionalFormatting sqref="I19:I23">
    <cfRule type="dataBar" priority="3">
      <dataBar>
        <cfvo type="min"/>
        <cfvo type="max"/>
        <color rgb="FF63C384"/>
      </dataBar>
      <extLst>
        <ext xmlns:x14="http://schemas.microsoft.com/office/spreadsheetml/2009/9/main" uri="{B025F937-C7B1-47D3-B67F-A62EFF666E3E}">
          <x14:id>{74422E64-D46A-4B84-870D-C59741A0D1D4}</x14:id>
        </ext>
      </extLst>
    </cfRule>
  </conditionalFormatting>
  <conditionalFormatting sqref="K11:K15">
    <cfRule type="dataBar" priority="5">
      <dataBar>
        <cfvo type="min"/>
        <cfvo type="max"/>
        <color rgb="FFD6007B"/>
      </dataBar>
      <extLst>
        <ext xmlns:x14="http://schemas.microsoft.com/office/spreadsheetml/2009/9/main" uri="{B025F937-C7B1-47D3-B67F-A62EFF666E3E}">
          <x14:id>{4D3E4FE8-105F-40F2-B244-40D7EA5E5153}</x14:id>
        </ext>
      </extLst>
    </cfRule>
  </conditionalFormatting>
  <conditionalFormatting sqref="K13:K17">
    <cfRule type="dataBar" priority="1">
      <dataBar>
        <cfvo type="min"/>
        <cfvo type="max"/>
        <color rgb="FF638EC6"/>
      </dataBar>
      <extLst>
        <ext xmlns:x14="http://schemas.microsoft.com/office/spreadsheetml/2009/9/main" uri="{B025F937-C7B1-47D3-B67F-A62EFF666E3E}">
          <x14:id>{FB3B3E57-0B04-4492-9A04-1E1B1D7E95A0}</x14:id>
        </ext>
      </extLst>
    </cfRule>
    <cfRule type="dataBar" priority="4">
      <dataBar>
        <cfvo type="min"/>
        <cfvo type="max"/>
        <color rgb="FFFFB628"/>
      </dataBar>
      <extLst>
        <ext xmlns:x14="http://schemas.microsoft.com/office/spreadsheetml/2009/9/main" uri="{B025F937-C7B1-47D3-B67F-A62EFF666E3E}">
          <x14:id>{4BBD5A49-143C-4458-AE51-8DABC540FD9D}</x14:id>
        </ext>
      </extLst>
    </cfRule>
  </conditionalFormatting>
  <conditionalFormatting sqref="K19:K23">
    <cfRule type="dataBar" priority="2">
      <dataBar>
        <cfvo type="min"/>
        <cfvo type="max"/>
        <color rgb="FF63C384"/>
      </dataBar>
      <extLst>
        <ext xmlns:x14="http://schemas.microsoft.com/office/spreadsheetml/2009/9/main" uri="{B025F937-C7B1-47D3-B67F-A62EFF666E3E}">
          <x14:id>{354BDA24-49CF-4B84-B354-1C1EDA8CBFEB}</x14:id>
        </ext>
      </extLst>
    </cfRule>
  </conditionalFormatting>
  <dataValidations count="3">
    <dataValidation type="list" allowBlank="1" errorTitle="Valeur invalide" error="Veuillez choisir Oui ou Non." promptTitle="Sélection" prompt="Choisissez : Oui ou Non" sqref="D8" xr:uid="{68788DD1-33AF-4934-AD0E-4440CD54D5B0}">
      <formula1>"Oui,Non"</formula1>
      <formula2>0</formula2>
    </dataValidation>
    <dataValidation type="list" allowBlank="1" errorTitle="Valeur invalide" error="Veuillez choisir une valeur dans la liste." promptTitle="Sélection" prompt="Choisissez : Etablissement support ou Etablissement partie au GHT" sqref="D7" xr:uid="{FBACB069-F26D-4FEF-A1C4-024ED91362BA}">
      <formula1>"Etablissement support,Etablissement partie au GHT"</formula1>
      <formula2>0</formula2>
    </dataValidation>
    <dataValidation type="list" allowBlank="1" showInputMessage="1" showErrorMessage="1" sqref="H27:H52" xr:uid="{EB2AD912-1EEE-458D-8329-DBE9A3883946}">
      <formula1>"Madame, Monsieur"</formula1>
    </dataValidation>
  </dataValidations>
  <pageMargins left="0.7" right="0.7" top="0.75" bottom="0.75" header="0.3" footer="0.3"/>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32F2EBC2-A4F7-4322-80D6-2064BC738919}">
            <x14:dataBar minLength="0" maxLength="100" border="1" negativeBarBorderColorSameAsPositive="0">
              <x14:cfvo type="autoMin"/>
              <x14:cfvo type="autoMax"/>
              <x14:borderColor rgb="FF638EC6"/>
              <x14:negativeFillColor rgb="FFFF0000"/>
              <x14:negativeBorderColor rgb="FFFF0000"/>
              <x14:axisColor rgb="FF000000"/>
            </x14:dataBar>
          </x14:cfRule>
          <xm:sqref>I11:I15</xm:sqref>
        </x14:conditionalFormatting>
        <x14:conditionalFormatting xmlns:xm="http://schemas.microsoft.com/office/excel/2006/main">
          <x14:cfRule type="dataBar" id="{74422E64-D46A-4B84-870D-C59741A0D1D4}">
            <x14:dataBar minLength="0" maxLength="100" border="1" negativeBarBorderColorSameAsPositive="0">
              <x14:cfvo type="autoMin"/>
              <x14:cfvo type="autoMax"/>
              <x14:borderColor rgb="FF63C384"/>
              <x14:negativeFillColor rgb="FFFF0000"/>
              <x14:negativeBorderColor rgb="FFFF0000"/>
              <x14:axisColor rgb="FF000000"/>
            </x14:dataBar>
          </x14:cfRule>
          <xm:sqref>I19:I23</xm:sqref>
        </x14:conditionalFormatting>
        <x14:conditionalFormatting xmlns:xm="http://schemas.microsoft.com/office/excel/2006/main">
          <x14:cfRule type="dataBar" id="{4D3E4FE8-105F-40F2-B244-40D7EA5E5153}">
            <x14:dataBar minLength="0" maxLength="100" border="1" negativeBarBorderColorSameAsPositive="0">
              <x14:cfvo type="autoMin"/>
              <x14:cfvo type="autoMax"/>
              <x14:borderColor rgb="FFD6007B"/>
              <x14:negativeFillColor rgb="FFFF0000"/>
              <x14:negativeBorderColor rgb="FFFF0000"/>
              <x14:axisColor rgb="FF000000"/>
            </x14:dataBar>
          </x14:cfRule>
          <xm:sqref>K11:K15</xm:sqref>
        </x14:conditionalFormatting>
        <x14:conditionalFormatting xmlns:xm="http://schemas.microsoft.com/office/excel/2006/main">
          <x14:cfRule type="dataBar" id="{FB3B3E57-0B04-4492-9A04-1E1B1D7E95A0}">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4BBD5A49-143C-4458-AE51-8DABC540FD9D}">
            <x14:dataBar minLength="0" maxLength="100" border="1" negativeBarBorderColorSameAsPositive="0">
              <x14:cfvo type="autoMin"/>
              <x14:cfvo type="autoMax"/>
              <x14:borderColor rgb="FFFFB628"/>
              <x14:negativeFillColor rgb="FFFF0000"/>
              <x14:negativeBorderColor rgb="FFFF0000"/>
              <x14:axisColor rgb="FF000000"/>
            </x14:dataBar>
          </x14:cfRule>
          <xm:sqref>K13:K17</xm:sqref>
        </x14:conditionalFormatting>
        <x14:conditionalFormatting xmlns:xm="http://schemas.microsoft.com/office/excel/2006/main">
          <x14:cfRule type="dataBar" id="{354BDA24-49CF-4B84-B354-1C1EDA8CBFEB}">
            <x14:dataBar minLength="0" maxLength="100" border="1" negativeBarBorderColorSameAsPositive="0">
              <x14:cfvo type="autoMin"/>
              <x14:cfvo type="autoMax"/>
              <x14:borderColor rgb="FF63C384"/>
              <x14:negativeFillColor rgb="FFFF0000"/>
              <x14:negativeBorderColor rgb="FFFF0000"/>
              <x14:axisColor rgb="FF000000"/>
            </x14:dataBar>
          </x14:cfRule>
          <xm:sqref>K19:K23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496AA467-1ED4-4E0C-92B3-0AFBBC0DB881}">
          <x14:formula1>
            <xm:f>'Liste Groupes de fonctions'!$B$25:$B$29</xm:f>
          </x14:formula1>
          <xm:sqref>B27:B52</xm:sqref>
        </x14:dataValidation>
        <x14:dataValidation type="list" allowBlank="1" showInputMessage="1" showErrorMessage="1" xr:uid="{46523F88-4002-453E-8450-C8460BF2D216}">
          <x14:formula1>
            <xm:f>'Liste Groupes de fonctions'!$B$2:$B$23</xm:f>
          </x14:formula1>
          <xm:sqref>C27:C52</xm:sqref>
        </x14:dataValidation>
        <x14:dataValidation type="list" allowBlank="1" showInputMessage="1" showErrorMessage="1" xr:uid="{26D63A2F-2030-472A-9585-D6C9115F333A}">
          <x14:formula1>
            <xm:f>Statut!$A$2:$A$10</xm:f>
          </x14:formula1>
          <xm:sqref>K27:K52</xm:sqref>
        </x14:dataValidation>
        <x14:dataValidation type="list" allowBlank="1" showInputMessage="1" showErrorMessage="1" xr:uid="{B1D67C3A-FCD4-4476-A087-DFD7A2B8731A}">
          <x14:formula1>
            <xm:f>'Liste motifs'!$B$3:$B$30</xm:f>
          </x14:formula1>
          <xm:sqref>F27:F52</xm:sqref>
        </x14:dataValidation>
        <x14:dataValidation type="list" allowBlank="1" showInputMessage="1" showErrorMessage="1" xr:uid="{3E3A0C1B-5ECC-45FB-AA23-A52DC030CE62}">
          <x14:formula1>
            <xm:f>'Liste motifs'!$B$3:$B$30</xm:f>
          </x14:formula1>
          <xm:sqref>E27:E52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BC141-E91C-4888-A8D6-6881C3ED6AFA}">
  <dimension ref="B2:B29"/>
  <sheetViews>
    <sheetView topLeftCell="A2" workbookViewId="0">
      <selection activeCell="B18" sqref="B18"/>
    </sheetView>
  </sheetViews>
  <sheetFormatPr baseColWidth="10" defaultRowHeight="15" x14ac:dyDescent="0.25"/>
  <cols>
    <col min="1" max="1" width="7.5703125" customWidth="1"/>
    <col min="2" max="2" width="90.5703125" customWidth="1"/>
  </cols>
  <sheetData>
    <row r="2" spans="2:2" x14ac:dyDescent="0.25">
      <c r="B2" s="60" t="s">
        <v>38</v>
      </c>
    </row>
    <row r="3" spans="2:2" x14ac:dyDescent="0.25">
      <c r="B3" t="s">
        <v>39</v>
      </c>
    </row>
    <row r="4" spans="2:2" x14ac:dyDescent="0.25">
      <c r="B4" s="60" t="s">
        <v>40</v>
      </c>
    </row>
    <row r="5" spans="2:2" x14ac:dyDescent="0.25">
      <c r="B5" t="s">
        <v>41</v>
      </c>
    </row>
    <row r="6" spans="2:2" x14ac:dyDescent="0.25">
      <c r="B6" t="s">
        <v>42</v>
      </c>
    </row>
    <row r="7" spans="2:2" x14ac:dyDescent="0.25">
      <c r="B7" s="60" t="s">
        <v>43</v>
      </c>
    </row>
    <row r="8" spans="2:2" x14ac:dyDescent="0.25">
      <c r="B8" t="s">
        <v>44</v>
      </c>
    </row>
    <row r="9" spans="2:2" x14ac:dyDescent="0.25">
      <c r="B9" t="s">
        <v>45</v>
      </c>
    </row>
    <row r="10" spans="2:2" x14ac:dyDescent="0.25">
      <c r="B10" t="s">
        <v>145</v>
      </c>
    </row>
    <row r="11" spans="2:2" x14ac:dyDescent="0.25">
      <c r="B11" t="s">
        <v>46</v>
      </c>
    </row>
    <row r="12" spans="2:2" x14ac:dyDescent="0.25">
      <c r="B12" s="60" t="s">
        <v>47</v>
      </c>
    </row>
    <row r="13" spans="2:2" x14ac:dyDescent="0.25">
      <c r="B13" t="s">
        <v>48</v>
      </c>
    </row>
    <row r="14" spans="2:2" x14ac:dyDescent="0.25">
      <c r="B14" t="s">
        <v>49</v>
      </c>
    </row>
    <row r="15" spans="2:2" x14ac:dyDescent="0.25">
      <c r="B15" t="s">
        <v>50</v>
      </c>
    </row>
    <row r="16" spans="2:2" x14ac:dyDescent="0.25">
      <c r="B16" t="s">
        <v>51</v>
      </c>
    </row>
    <row r="17" spans="2:2" x14ac:dyDescent="0.25">
      <c r="B17" t="s">
        <v>52</v>
      </c>
    </row>
    <row r="18" spans="2:2" x14ac:dyDescent="0.25">
      <c r="B18" t="s">
        <v>53</v>
      </c>
    </row>
    <row r="19" spans="2:2" x14ac:dyDescent="0.25">
      <c r="B19" t="s">
        <v>54</v>
      </c>
    </row>
    <row r="20" spans="2:2" x14ac:dyDescent="0.25">
      <c r="B20" t="s">
        <v>55</v>
      </c>
    </row>
    <row r="21" spans="2:2" x14ac:dyDescent="0.25">
      <c r="B21" t="s">
        <v>56</v>
      </c>
    </row>
    <row r="22" spans="2:2" x14ac:dyDescent="0.25">
      <c r="B22" t="s">
        <v>57</v>
      </c>
    </row>
    <row r="23" spans="2:2" x14ac:dyDescent="0.25">
      <c r="B23" t="s">
        <v>58</v>
      </c>
    </row>
    <row r="25" spans="2:2" x14ac:dyDescent="0.25">
      <c r="B25" t="s">
        <v>21</v>
      </c>
    </row>
    <row r="26" spans="2:2" x14ac:dyDescent="0.25">
      <c r="B26" t="s">
        <v>22</v>
      </c>
    </row>
    <row r="27" spans="2:2" x14ac:dyDescent="0.25">
      <c r="B27" t="s">
        <v>23</v>
      </c>
    </row>
    <row r="28" spans="2:2" x14ac:dyDescent="0.25">
      <c r="B28" t="s">
        <v>24</v>
      </c>
    </row>
    <row r="29" spans="2:2" x14ac:dyDescent="0.25">
      <c r="B29" t="s">
        <v>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CC27-8CDF-4047-A892-31C1137931FE}">
  <dimension ref="B2:B30"/>
  <sheetViews>
    <sheetView workbookViewId="0">
      <selection activeCell="C28" sqref="C28"/>
    </sheetView>
  </sheetViews>
  <sheetFormatPr baseColWidth="10" defaultRowHeight="15" x14ac:dyDescent="0.25"/>
  <cols>
    <col min="1" max="1" width="6.85546875" customWidth="1"/>
    <col min="2" max="2" width="45" bestFit="1" customWidth="1"/>
  </cols>
  <sheetData>
    <row r="2" spans="2:2" x14ac:dyDescent="0.25">
      <c r="B2" s="61" t="s">
        <v>59</v>
      </c>
    </row>
    <row r="3" spans="2:2" x14ac:dyDescent="0.25">
      <c r="B3" s="63" t="s">
        <v>93</v>
      </c>
    </row>
    <row r="4" spans="2:2" x14ac:dyDescent="0.25">
      <c r="B4" s="63" t="s">
        <v>70</v>
      </c>
    </row>
    <row r="5" spans="2:2" x14ac:dyDescent="0.25">
      <c r="B5" s="63" t="s">
        <v>71</v>
      </c>
    </row>
    <row r="6" spans="2:2" x14ac:dyDescent="0.25">
      <c r="B6" s="62" t="s">
        <v>61</v>
      </c>
    </row>
    <row r="7" spans="2:2" x14ac:dyDescent="0.25">
      <c r="B7" s="62" t="s">
        <v>60</v>
      </c>
    </row>
    <row r="8" spans="2:2" x14ac:dyDescent="0.25">
      <c r="B8" s="63" t="s">
        <v>91</v>
      </c>
    </row>
    <row r="9" spans="2:2" x14ac:dyDescent="0.25">
      <c r="B9" s="63" t="s">
        <v>65</v>
      </c>
    </row>
    <row r="10" spans="2:2" x14ac:dyDescent="0.25">
      <c r="B10" s="63" t="s">
        <v>77</v>
      </c>
    </row>
    <row r="11" spans="2:2" x14ac:dyDescent="0.25">
      <c r="B11" s="63" t="s">
        <v>97</v>
      </c>
    </row>
    <row r="12" spans="2:2" x14ac:dyDescent="0.25">
      <c r="B12" s="63" t="s">
        <v>69</v>
      </c>
    </row>
    <row r="13" spans="2:2" x14ac:dyDescent="0.25">
      <c r="B13" s="63" t="s">
        <v>76</v>
      </c>
    </row>
    <row r="14" spans="2:2" x14ac:dyDescent="0.25">
      <c r="B14" s="63" t="s">
        <v>143</v>
      </c>
    </row>
    <row r="15" spans="2:2" x14ac:dyDescent="0.25">
      <c r="B15" s="63" t="s">
        <v>64</v>
      </c>
    </row>
    <row r="16" spans="2:2" x14ac:dyDescent="0.25">
      <c r="B16" s="63" t="s">
        <v>75</v>
      </c>
    </row>
    <row r="17" spans="2:2" x14ac:dyDescent="0.25">
      <c r="B17" s="63" t="s">
        <v>140</v>
      </c>
    </row>
    <row r="18" spans="2:2" x14ac:dyDescent="0.25">
      <c r="B18" s="63" t="s">
        <v>66</v>
      </c>
    </row>
    <row r="19" spans="2:2" x14ac:dyDescent="0.25">
      <c r="B19" s="63" t="s">
        <v>62</v>
      </c>
    </row>
    <row r="20" spans="2:2" x14ac:dyDescent="0.25">
      <c r="B20" s="63" t="s">
        <v>74</v>
      </c>
    </row>
    <row r="21" spans="2:2" x14ac:dyDescent="0.25">
      <c r="B21" s="63" t="s">
        <v>68</v>
      </c>
    </row>
    <row r="22" spans="2:2" x14ac:dyDescent="0.25">
      <c r="B22" s="63" t="s">
        <v>142</v>
      </c>
    </row>
    <row r="23" spans="2:2" x14ac:dyDescent="0.25">
      <c r="B23" s="63" t="s">
        <v>92</v>
      </c>
    </row>
    <row r="24" spans="2:2" x14ac:dyDescent="0.25">
      <c r="B24" s="63" t="s">
        <v>73</v>
      </c>
    </row>
    <row r="25" spans="2:2" x14ac:dyDescent="0.25">
      <c r="B25" s="63" t="s">
        <v>67</v>
      </c>
    </row>
    <row r="26" spans="2:2" x14ac:dyDescent="0.25">
      <c r="B26" s="63" t="s">
        <v>78</v>
      </c>
    </row>
    <row r="27" spans="2:2" x14ac:dyDescent="0.25">
      <c r="B27" s="63" t="s">
        <v>63</v>
      </c>
    </row>
    <row r="28" spans="2:2" x14ac:dyDescent="0.25">
      <c r="B28" s="63" t="s">
        <v>144</v>
      </c>
    </row>
    <row r="29" spans="2:2" x14ac:dyDescent="0.25">
      <c r="B29" s="62" t="s">
        <v>79</v>
      </c>
    </row>
    <row r="30" spans="2:2" x14ac:dyDescent="0.25">
      <c r="B30" s="63" t="s">
        <v>80</v>
      </c>
    </row>
  </sheetData>
  <sortState xmlns:xlrd2="http://schemas.microsoft.com/office/spreadsheetml/2017/richdata2" ref="B3:B28">
    <sortCondition ref="B3:B28"/>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5786F-F5AD-4D17-8126-CAD9D3BE512E}">
  <dimension ref="A1:A10"/>
  <sheetViews>
    <sheetView workbookViewId="0">
      <selection activeCell="A12" sqref="A12"/>
    </sheetView>
  </sheetViews>
  <sheetFormatPr baseColWidth="10" defaultRowHeight="15" x14ac:dyDescent="0.25"/>
  <cols>
    <col min="1" max="1" width="30.28515625" customWidth="1"/>
  </cols>
  <sheetData>
    <row r="1" spans="1:1" x14ac:dyDescent="0.25">
      <c r="A1" s="64"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Notice</vt:lpstr>
      <vt:lpstr>Etablissement ou DC n°1</vt:lpstr>
      <vt:lpstr>Etablissement ou DC n°2</vt:lpstr>
      <vt:lpstr>Etablissement ou DC n°3</vt:lpstr>
      <vt:lpstr>Etablissement ou DC n°4</vt:lpstr>
      <vt:lpstr>Liste Groupes de fonctions</vt:lpstr>
      <vt:lpstr>Liste motifs</vt:lpstr>
      <vt:lpstr>Statut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LE-POITTEVIN, Mathieu (AGC-CNG)</dc:creator>
  <cp:lastModifiedBy>LE-POITTEVIN, Mathieu (AGC-CNG)</cp:lastModifiedBy>
  <dcterms:created xsi:type="dcterms:W3CDTF">2026-07-09T15:26:15Z</dcterms:created>
  <dcterms:modified xsi:type="dcterms:W3CDTF">2026-09-15T16:13:31Z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2026-07-09T15:37:28Z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f1e18e0a-c672-423c-b29a-a1f3c0faa5ca</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